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P:\021北丹陸協htmlホームページ\meeting\20261206\"/>
    </mc:Choice>
  </mc:AlternateContent>
  <xr:revisionPtr revIDLastSave="0" documentId="13_ncr:1_{00B8068B-317C-4FDC-BBA3-B2423D65D0CB}" xr6:coauthVersionLast="47" xr6:coauthVersionMax="47" xr10:uidLastSave="{00000000-0000-0000-0000-000000000000}"/>
  <bookViews>
    <workbookView xWindow="-98" yWindow="-98" windowWidth="21795" windowHeight="13875" xr2:uid="{00000000-000D-0000-FFFF-FFFF00000000}"/>
  </bookViews>
  <sheets>
    <sheet name="大会プログラム＆ビブス申込兼振込明細書" sheetId="15" r:id="rId1"/>
    <sheet name="説明" sheetId="10" r:id="rId2"/>
    <sheet name="基本データ" sheetId="8" r:id="rId3"/>
    <sheet name="個人エントリー" sheetId="3" r:id="rId4"/>
    <sheet name="リレーエントリー" sheetId="5" r:id="rId5"/>
    <sheet name="一覧表個人（印刷）" sheetId="7" r:id="rId6"/>
    <sheet name="一覧表ﾘﾚｰ（印刷）" sheetId="11" r:id="rId7"/>
    <sheet name="競技会テーブル" sheetId="13" r:id="rId8"/>
    <sheet name="参照ﾃｰﾌﾞﾙ" sheetId="4" r:id="rId9"/>
  </sheets>
  <definedNames>
    <definedName name="_xlnm.Print_Area" localSheetId="0">'大会プログラム＆ビブス申込兼振込明細書'!$A$1:$L$56</definedName>
    <definedName name="_xlnm.Print_Titles" localSheetId="3">個人エントリー!$2:$5</definedName>
    <definedName name="中学女子">#REF!</definedName>
    <definedName name="中学男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5" l="1"/>
  <c r="D35" i="15"/>
  <c r="D34" i="15"/>
  <c r="D33" i="15"/>
  <c r="E4" i="15" l="1"/>
  <c r="F4" i="15" s="1"/>
  <c r="F28" i="15"/>
  <c r="X180" i="13"/>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E38" i="15" l="1"/>
  <c r="D5" i="8"/>
  <c r="C9" i="8"/>
  <c r="C7" i="8"/>
  <c r="C2" i="15" s="1"/>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B24"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c r="H5" i="5"/>
  <c r="AG5" i="5"/>
  <c r="AH5" i="5"/>
  <c r="AJ5" i="5"/>
  <c r="I7" i="11" s="1"/>
  <c r="AK5" i="5"/>
  <c r="J7" i="11"/>
  <c r="H6" i="5"/>
  <c r="AG6" i="5"/>
  <c r="AH6" i="5"/>
  <c r="AJ6" i="5"/>
  <c r="I8" i="11"/>
  <c r="AK6" i="5"/>
  <c r="J8" i="11" s="1"/>
  <c r="H7" i="5"/>
  <c r="AG7" i="5"/>
  <c r="AH7" i="5"/>
  <c r="AJ7" i="5"/>
  <c r="I9" i="11" s="1"/>
  <c r="AK7" i="5"/>
  <c r="J9" i="11" s="1"/>
  <c r="H8" i="5"/>
  <c r="AG8" i="5"/>
  <c r="AH8" i="5"/>
  <c r="AJ8" i="5"/>
  <c r="I10" i="11" s="1"/>
  <c r="AK8" i="5"/>
  <c r="J10" i="11"/>
  <c r="H9" i="5"/>
  <c r="AG9" i="5"/>
  <c r="AH9" i="5"/>
  <c r="AJ9" i="5"/>
  <c r="I11" i="11" s="1"/>
  <c r="AK9" i="5"/>
  <c r="J11" i="11"/>
  <c r="F10" i="5"/>
  <c r="C12" i="11" s="1"/>
  <c r="G10" i="5"/>
  <c r="D12" i="11"/>
  <c r="H10" i="5"/>
  <c r="AG10" i="5"/>
  <c r="AH10" i="5"/>
  <c r="AJ10" i="5"/>
  <c r="I12" i="11"/>
  <c r="AK10" i="5"/>
  <c r="J12" i="11" s="1"/>
  <c r="H11" i="5"/>
  <c r="AG11" i="5"/>
  <c r="AH11" i="5"/>
  <c r="AJ11" i="5"/>
  <c r="I13" i="11"/>
  <c r="AK11" i="5"/>
  <c r="J13" i="11"/>
  <c r="H12" i="5"/>
  <c r="AG12" i="5"/>
  <c r="AH12" i="5"/>
  <c r="AJ12" i="5"/>
  <c r="I14" i="11" s="1"/>
  <c r="AK12" i="5"/>
  <c r="J14" i="11"/>
  <c r="H13" i="5"/>
  <c r="AG13" i="5"/>
  <c r="AH13" i="5"/>
  <c r="AJ13" i="5"/>
  <c r="I15" i="11"/>
  <c r="AK13" i="5"/>
  <c r="J15" i="11"/>
  <c r="H14" i="5"/>
  <c r="AG14" i="5"/>
  <c r="AH14" i="5"/>
  <c r="AJ14" i="5"/>
  <c r="I16" i="11"/>
  <c r="AK14" i="5"/>
  <c r="J16" i="11" s="1"/>
  <c r="H15" i="5"/>
  <c r="AG15" i="5"/>
  <c r="AH15" i="5"/>
  <c r="AJ15" i="5"/>
  <c r="I17" i="11"/>
  <c r="AK15" i="5"/>
  <c r="J17" i="11"/>
  <c r="F16" i="5"/>
  <c r="C18" i="11" s="1"/>
  <c r="G16" i="5"/>
  <c r="D18" i="11" s="1"/>
  <c r="AG16" i="5"/>
  <c r="AH16" i="5"/>
  <c r="AJ16" i="5"/>
  <c r="I18" i="11" s="1"/>
  <c r="AK16" i="5"/>
  <c r="J18" i="11"/>
  <c r="AG17" i="5"/>
  <c r="AH17" i="5"/>
  <c r="AJ17" i="5"/>
  <c r="I19" i="11"/>
  <c r="AK17" i="5"/>
  <c r="J19" i="11"/>
  <c r="AG18" i="5"/>
  <c r="AH18" i="5"/>
  <c r="AJ18" i="5"/>
  <c r="I20" i="11" s="1"/>
  <c r="AK18" i="5"/>
  <c r="J20" i="11" s="1"/>
  <c r="AG19" i="5"/>
  <c r="AH19" i="5"/>
  <c r="AJ19" i="5"/>
  <c r="I21" i="11"/>
  <c r="AK19" i="5"/>
  <c r="J21" i="11"/>
  <c r="AG20" i="5"/>
  <c r="AH20" i="5"/>
  <c r="AJ20" i="5"/>
  <c r="I22" i="11" s="1"/>
  <c r="AK20" i="5"/>
  <c r="J22" i="11"/>
  <c r="AG21" i="5"/>
  <c r="AH21" i="5"/>
  <c r="AJ21" i="5"/>
  <c r="I23" i="11"/>
  <c r="AK21" i="5"/>
  <c r="J23" i="11"/>
  <c r="F22" i="5"/>
  <c r="C24" i="11" s="1"/>
  <c r="G22" i="5"/>
  <c r="D24" i="11" s="1"/>
  <c r="AG22" i="5"/>
  <c r="AH22" i="5"/>
  <c r="AJ22" i="5"/>
  <c r="I24" i="11" s="1"/>
  <c r="AK22" i="5"/>
  <c r="J24" i="11"/>
  <c r="AG23" i="5"/>
  <c r="AH23" i="5"/>
  <c r="AJ23" i="5"/>
  <c r="I25" i="11" s="1"/>
  <c r="AK23" i="5"/>
  <c r="J25" i="11" s="1"/>
  <c r="AG24" i="5"/>
  <c r="AH24" i="5"/>
  <c r="AJ24" i="5"/>
  <c r="I26" i="11" s="1"/>
  <c r="AK24" i="5"/>
  <c r="J26" i="11"/>
  <c r="AG25" i="5"/>
  <c r="AH25" i="5"/>
  <c r="AJ25" i="5"/>
  <c r="I27" i="11"/>
  <c r="AK25" i="5"/>
  <c r="J27" i="11"/>
  <c r="AG26" i="5"/>
  <c r="AH26" i="5"/>
  <c r="AJ26" i="5"/>
  <c r="I28" i="11" s="1"/>
  <c r="AK26" i="5"/>
  <c r="J28" i="11"/>
  <c r="AG27" i="5"/>
  <c r="AH27" i="5"/>
  <c r="AJ27" i="5"/>
  <c r="I29" i="11" s="1"/>
  <c r="AK27" i="5"/>
  <c r="J29" i="11" s="1"/>
  <c r="F28" i="5"/>
  <c r="C30" i="11" s="1"/>
  <c r="G28" i="5"/>
  <c r="D30" i="11" s="1"/>
  <c r="AG28" i="5"/>
  <c r="AH28" i="5"/>
  <c r="AJ28" i="5"/>
  <c r="I30" i="11" s="1"/>
  <c r="AK28" i="5"/>
  <c r="J30" i="11"/>
  <c r="H29" i="5"/>
  <c r="AG29" i="5"/>
  <c r="AH29" i="5"/>
  <c r="AJ29" i="5"/>
  <c r="I31" i="11"/>
  <c r="AK29" i="5"/>
  <c r="J31" i="11"/>
  <c r="H30" i="5"/>
  <c r="AG30" i="5"/>
  <c r="AH30" i="5"/>
  <c r="AJ30" i="5"/>
  <c r="I32" i="11" s="1"/>
  <c r="AK30" i="5"/>
  <c r="J32" i="11" s="1"/>
  <c r="H31" i="5"/>
  <c r="AG31" i="5"/>
  <c r="AH31" i="5"/>
  <c r="AJ31" i="5"/>
  <c r="I33" i="11" s="1"/>
  <c r="AK31" i="5"/>
  <c r="J33" i="11"/>
  <c r="H32" i="5"/>
  <c r="AG32" i="5"/>
  <c r="AH32" i="5"/>
  <c r="AJ32" i="5"/>
  <c r="I34" i="11"/>
  <c r="AK32" i="5"/>
  <c r="J34" i="11"/>
  <c r="H33" i="5"/>
  <c r="AG33" i="5"/>
  <c r="AH33" i="5"/>
  <c r="AJ33" i="5"/>
  <c r="I35" i="11" s="1"/>
  <c r="AK33" i="5"/>
  <c r="J35" i="11" s="1"/>
  <c r="G34" i="5"/>
  <c r="D36" i="11" s="1"/>
  <c r="AG34" i="5"/>
  <c r="AH34" i="5"/>
  <c r="AJ34" i="5"/>
  <c r="I36" i="11"/>
  <c r="AK34" i="5"/>
  <c r="J36" i="11" s="1"/>
  <c r="AG35" i="5"/>
  <c r="AH35" i="5"/>
  <c r="AJ35" i="5"/>
  <c r="I37" i="11" s="1"/>
  <c r="AK35" i="5"/>
  <c r="J37" i="11"/>
  <c r="AG36" i="5"/>
  <c r="AH36" i="5"/>
  <c r="AJ36" i="5"/>
  <c r="AK36" i="5"/>
  <c r="J38" i="11"/>
  <c r="AG37" i="5"/>
  <c r="AH37" i="5"/>
  <c r="AJ37" i="5"/>
  <c r="I39" i="11"/>
  <c r="AK37" i="5"/>
  <c r="J39" i="11"/>
  <c r="AG38" i="5"/>
  <c r="AH38" i="5"/>
  <c r="AJ38" i="5"/>
  <c r="I40" i="11" s="1"/>
  <c r="AK38" i="5"/>
  <c r="J40" i="11"/>
  <c r="AG39" i="5"/>
  <c r="AH39" i="5"/>
  <c r="AJ39" i="5"/>
  <c r="I41" i="11"/>
  <c r="AK39" i="5"/>
  <c r="J41" i="11"/>
  <c r="F40" i="5"/>
  <c r="C49" i="11" s="1"/>
  <c r="G40" i="5"/>
  <c r="D49" i="11" s="1"/>
  <c r="H40" i="5"/>
  <c r="AG40" i="5"/>
  <c r="AH40" i="5"/>
  <c r="AJ40" i="5"/>
  <c r="I49" i="11"/>
  <c r="AK40" i="5"/>
  <c r="J49" i="11" s="1"/>
  <c r="H41" i="5"/>
  <c r="AG41" i="5"/>
  <c r="AH41" i="5"/>
  <c r="AJ41" i="5"/>
  <c r="I50" i="11"/>
  <c r="AK41" i="5"/>
  <c r="J50" i="11" s="1"/>
  <c r="H42" i="5"/>
  <c r="AG42" i="5"/>
  <c r="AH42" i="5"/>
  <c r="AJ42" i="5"/>
  <c r="I51" i="11" s="1"/>
  <c r="AK42" i="5"/>
  <c r="J51" i="11"/>
  <c r="H43" i="5"/>
  <c r="AG43" i="5"/>
  <c r="AH43" i="5"/>
  <c r="AJ43" i="5"/>
  <c r="I52" i="11"/>
  <c r="AK43" i="5"/>
  <c r="J52" i="11" s="1"/>
  <c r="H44" i="5"/>
  <c r="AG44" i="5"/>
  <c r="AH44" i="5"/>
  <c r="AJ44" i="5"/>
  <c r="I53" i="11"/>
  <c r="AK44" i="5"/>
  <c r="J53" i="11" s="1"/>
  <c r="H45" i="5"/>
  <c r="AG45" i="5"/>
  <c r="AH45" i="5"/>
  <c r="AJ45" i="5"/>
  <c r="I54" i="11" s="1"/>
  <c r="AK45" i="5"/>
  <c r="J54" i="11"/>
  <c r="F46" i="5"/>
  <c r="C55" i="11" s="1"/>
  <c r="G46" i="5"/>
  <c r="D55" i="11" s="1"/>
  <c r="AG46" i="5"/>
  <c r="AH46" i="5"/>
  <c r="AJ46" i="5"/>
  <c r="I55" i="11"/>
  <c r="AK46" i="5"/>
  <c r="J55" i="11"/>
  <c r="AG47" i="5"/>
  <c r="AH47" i="5"/>
  <c r="AJ47" i="5"/>
  <c r="I56" i="11"/>
  <c r="AK47" i="5"/>
  <c r="J56" i="11"/>
  <c r="AG48" i="5"/>
  <c r="AH48" i="5"/>
  <c r="AJ48" i="5"/>
  <c r="I57" i="11"/>
  <c r="AK48" i="5"/>
  <c r="J57" i="11"/>
  <c r="AG49" i="5"/>
  <c r="AH49" i="5"/>
  <c r="AJ49" i="5"/>
  <c r="I58" i="11"/>
  <c r="AK49" i="5"/>
  <c r="J58" i="11"/>
  <c r="AG50" i="5"/>
  <c r="AH50" i="5"/>
  <c r="AJ50" i="5"/>
  <c r="I59" i="1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c r="H54" i="5"/>
  <c r="AG54" i="5"/>
  <c r="AH54" i="5"/>
  <c r="AJ54" i="5"/>
  <c r="I63" i="11" s="1"/>
  <c r="AK54" i="5"/>
  <c r="J63" i="11" s="1"/>
  <c r="H55" i="5"/>
  <c r="AG55" i="5"/>
  <c r="AH55" i="5"/>
  <c r="AJ55" i="5"/>
  <c r="I64" i="11"/>
  <c r="AK55" i="5"/>
  <c r="J64" i="11"/>
  <c r="H56" i="5"/>
  <c r="AG56" i="5"/>
  <c r="AH56" i="5"/>
  <c r="AJ56" i="5"/>
  <c r="I65" i="11" s="1"/>
  <c r="AK56" i="5"/>
  <c r="J65" i="11"/>
  <c r="H57" i="5"/>
  <c r="AG57" i="5"/>
  <c r="AH57" i="5"/>
  <c r="AJ57" i="5"/>
  <c r="I66" i="11"/>
  <c r="AK57" i="5"/>
  <c r="J66" i="11"/>
  <c r="F58" i="5"/>
  <c r="C67" i="11" s="1"/>
  <c r="G58" i="5"/>
  <c r="D67" i="11" s="1"/>
  <c r="AG58" i="5"/>
  <c r="AH58" i="5"/>
  <c r="AJ58" i="5"/>
  <c r="I67" i="11"/>
  <c r="AK58" i="5"/>
  <c r="J67" i="11"/>
  <c r="AG59" i="5"/>
  <c r="AH59" i="5"/>
  <c r="AJ59" i="5"/>
  <c r="I68" i="11"/>
  <c r="AK59" i="5"/>
  <c r="J68" i="11" s="1"/>
  <c r="AG60" i="5"/>
  <c r="AH60" i="5"/>
  <c r="AJ60" i="5"/>
  <c r="I69" i="11"/>
  <c r="AK60" i="5"/>
  <c r="J69" i="11"/>
  <c r="AG61" i="5"/>
  <c r="AH61" i="5"/>
  <c r="AJ61" i="5"/>
  <c r="I70" i="11"/>
  <c r="AK61" i="5"/>
  <c r="J70" i="11" s="1"/>
  <c r="AG62" i="5"/>
  <c r="AH62" i="5"/>
  <c r="AJ62" i="5"/>
  <c r="I71" i="11"/>
  <c r="AK62" i="5"/>
  <c r="J71" i="11"/>
  <c r="AG63" i="5"/>
  <c r="AH63" i="5"/>
  <c r="AJ63" i="5"/>
  <c r="I72" i="11"/>
  <c r="AK63" i="5"/>
  <c r="J72" i="11" s="1"/>
  <c r="F64" i="5"/>
  <c r="C73" i="11" s="1"/>
  <c r="G64" i="5"/>
  <c r="D73" i="11" s="1"/>
  <c r="H64" i="5"/>
  <c r="AG64" i="5"/>
  <c r="AH64" i="5"/>
  <c r="AJ64" i="5"/>
  <c r="I73" i="11"/>
  <c r="AK64" i="5"/>
  <c r="J73" i="11" s="1"/>
  <c r="H65" i="5"/>
  <c r="AG65" i="5"/>
  <c r="AH65" i="5"/>
  <c r="AJ65" i="5"/>
  <c r="I74" i="11"/>
  <c r="AK65" i="5"/>
  <c r="J74" i="11" s="1"/>
  <c r="H66" i="5"/>
  <c r="AG66" i="5"/>
  <c r="AH66" i="5"/>
  <c r="AJ66" i="5"/>
  <c r="I75" i="11" s="1"/>
  <c r="AK66" i="5"/>
  <c r="J75" i="11" s="1"/>
  <c r="H67" i="5"/>
  <c r="AG67" i="5"/>
  <c r="AH67" i="5"/>
  <c r="AJ67" i="5"/>
  <c r="I76" i="11" s="1"/>
  <c r="AK67" i="5"/>
  <c r="J76" i="11" s="1"/>
  <c r="H68" i="5"/>
  <c r="AG68" i="5"/>
  <c r="AH68" i="5"/>
  <c r="AJ68" i="5"/>
  <c r="I77" i="11"/>
  <c r="AK68" i="5"/>
  <c r="J77" i="11" s="1"/>
  <c r="H69" i="5"/>
  <c r="AG69" i="5"/>
  <c r="AH69" i="5"/>
  <c r="AJ69" i="5"/>
  <c r="I78" i="11" s="1"/>
  <c r="AK69" i="5"/>
  <c r="J78" i="11" s="1"/>
  <c r="F70" i="5"/>
  <c r="C79" i="11" s="1"/>
  <c r="G70" i="5"/>
  <c r="D79" i="11" s="1"/>
  <c r="AG70" i="5"/>
  <c r="AH70" i="5"/>
  <c r="AJ70" i="5"/>
  <c r="I79" i="11" s="1"/>
  <c r="AK70" i="5"/>
  <c r="J79" i="11" s="1"/>
  <c r="AG71" i="5"/>
  <c r="AH71" i="5"/>
  <c r="AJ71" i="5"/>
  <c r="AK71" i="5"/>
  <c r="J80" i="11" s="1"/>
  <c r="AG72" i="5"/>
  <c r="AH72" i="5"/>
  <c r="AJ72" i="5"/>
  <c r="I81" i="11"/>
  <c r="AK72" i="5"/>
  <c r="J81" i="11" s="1"/>
  <c r="AG73" i="5"/>
  <c r="AH73" i="5"/>
  <c r="AJ73" i="5"/>
  <c r="I82" i="11" s="1"/>
  <c r="AK73" i="5"/>
  <c r="J82" i="11"/>
  <c r="AG74" i="5"/>
  <c r="AH74" i="5"/>
  <c r="AJ74" i="5"/>
  <c r="I83" i="11"/>
  <c r="AK74" i="5"/>
  <c r="J83" i="11" s="1"/>
  <c r="AG75" i="5"/>
  <c r="AH75" i="5"/>
  <c r="AJ75" i="5"/>
  <c r="I84" i="1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H35" i="7" s="1"/>
  <c r="N12" i="8"/>
  <c r="J13" i="8"/>
  <c r="C37" i="7"/>
  <c r="K13" i="8"/>
  <c r="D37" i="7" s="1"/>
  <c r="L13" i="8"/>
  <c r="E37" i="7" s="1"/>
  <c r="M13" i="8"/>
  <c r="F37" i="7" s="1"/>
  <c r="N18" i="8"/>
  <c r="H41" i="7"/>
  <c r="N19" i="8"/>
  <c r="H42" i="7" s="1"/>
  <c r="J20" i="8"/>
  <c r="C43" i="7"/>
  <c r="K20" i="8"/>
  <c r="D43" i="7" s="1"/>
  <c r="L20" i="8"/>
  <c r="E43" i="7"/>
  <c r="M20" i="8"/>
  <c r="F43" i="7" s="1"/>
  <c r="F6" i="3"/>
  <c r="J17" i="7" s="1"/>
  <c r="G6" i="3"/>
  <c r="I17" i="7" s="1"/>
  <c r="AD6" i="3"/>
  <c r="AE6" i="3"/>
  <c r="AG6" i="3"/>
  <c r="AH6" i="3"/>
  <c r="F7" i="3"/>
  <c r="AD7" i="3"/>
  <c r="AE7" i="3"/>
  <c r="AH7" i="3"/>
  <c r="N22" i="8"/>
  <c r="H36" i="7" l="1"/>
  <c r="N13" i="8"/>
  <c r="H37" i="7" s="1"/>
  <c r="N20" i="8"/>
  <c r="H43" i="7" s="1"/>
  <c r="N23" i="8"/>
  <c r="B92" i="7"/>
  <c r="B3" i="11"/>
  <c r="B57" i="7"/>
  <c r="B127" i="7"/>
  <c r="B3" i="7"/>
  <c r="N24" i="8" l="1"/>
</calcChain>
</file>

<file path=xl/sharedStrings.xml><?xml version="1.0" encoding="utf-8"?>
<sst xmlns="http://schemas.openxmlformats.org/spreadsheetml/2006/main" count="5285" uniqueCount="2294">
  <si>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</si>
  <si>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</si>
  <si>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</si>
  <si>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</si>
  <si>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</si>
  <si>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</si>
  <si>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</si>
  <si>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</si>
  <si>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</si>
  <si>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</si>
  <si>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</si>
  <si>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</si>
  <si>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</si>
  <si>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</si>
  <si>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</si>
  <si>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</si>
  <si>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</si>
  <si>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</si>
  <si>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</si>
  <si>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</si>
  <si>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</si>
  <si>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</si>
  <si>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</si>
  <si>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</si>
  <si>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</si>
  <si>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</si>
  <si>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</si>
  <si>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</si>
  <si>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</si>
  <si>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</si>
  <si>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</si>
  <si>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</si>
  <si>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</si>
  <si>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</si>
  <si>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</si>
  <si>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</si>
  <si>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</si>
  <si>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</si>
  <si>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</si>
  <si>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</si>
  <si>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</si>
  <si>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</si>
  <si>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</si>
  <si>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</si>
  <si>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</si>
  <si>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</si>
  <si>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</si>
  <si>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</si>
  <si>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</si>
  <si>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</si>
  <si>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</si>
  <si>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</si>
  <si>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</si>
  <si>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</si>
  <si>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</si>
  <si>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</si>
  <si>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</si>
  <si>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</si>
  <si>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</si>
  <si>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</si>
  <si>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</si>
  <si>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</si>
  <si>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</si>
  <si>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</si>
  <si>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</si>
  <si>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</si>
  <si>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</si>
  <si>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</si>
  <si>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</si>
  <si>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</si>
  <si>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</si>
  <si>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</si>
  <si>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</si>
  <si>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</si>
  <si>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</si>
  <si>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</si>
  <si>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</si>
  <si>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</si>
  <si>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</si>
  <si>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</si>
  <si>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</si>
  <si>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</si>
  <si>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</si>
  <si>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</si>
  <si>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</si>
  <si>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</si>
  <si>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</si>
  <si>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</si>
  <si>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</si>
  <si>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</si>
  <si>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</si>
  <si>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</si>
  <si>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</si>
  <si>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</si>
  <si>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</si>
  <si>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</si>
  <si>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</si>
  <si>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</si>
  <si>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</si>
  <si>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</si>
  <si>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</si>
  <si>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</si>
  <si>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</si>
  <si>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</si>
  <si>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</si>
  <si>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</si>
  <si>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</si>
  <si>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</si>
  <si>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</si>
  <si>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</si>
  <si>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</si>
  <si>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</si>
  <si>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</si>
  <si>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</si>
  <si>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</si>
  <si>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</si>
  <si>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</si>
  <si>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</si>
  <si>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</si>
  <si>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</si>
  <si>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</si>
  <si>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</si>
  <si>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</si>
  <si>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</si>
  <si>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</si>
  <si>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</si>
  <si>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</si>
  <si>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</si>
  <si>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</si>
  <si>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</si>
  <si>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</si>
  <si>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</si>
  <si>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</si>
  <si>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</si>
  <si>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</si>
  <si>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</si>
  <si>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</si>
  <si>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</si>
  <si>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</si>
  <si>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</si>
  <si>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</si>
  <si>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</si>
  <si>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</si>
  <si>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</si>
  <si>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</si>
  <si>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</si>
  <si>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</si>
  <si>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</si>
  <si>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</si>
  <si>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</si>
  <si>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</si>
  <si>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</si>
  <si>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</si>
  <si>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</si>
  <si>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</si>
  <si>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</si>
  <si>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</si>
  <si>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</si>
  <si>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</si>
  <si>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</si>
  <si>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綾部市民駅伝</t>
  </si>
  <si>
    <t>舞鶴市駅伝</t>
  </si>
  <si>
    <t>天の橋立駅伝（宮津市民駅伝）</t>
  </si>
  <si>
    <t>宇乙中選手権（非公認）</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</si>
  <si>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</si>
  <si>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</si>
  <si>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</si>
  <si>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</si>
  <si>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</si>
  <si>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</si>
  <si>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</si>
  <si>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</si>
  <si>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</si>
  <si>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</si>
  <si>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</si>
  <si>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</si>
  <si>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</si>
  <si>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</si>
  <si>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</si>
  <si>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</si>
  <si>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</si>
  <si>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</si>
  <si>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</si>
  <si>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</si>
  <si>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</si>
  <si>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</si>
  <si>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</si>
  <si>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</si>
  <si>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</si>
  <si>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</si>
  <si>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</si>
  <si>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</si>
  <si>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</si>
  <si>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</si>
  <si>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</si>
  <si>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</si>
  <si>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</si>
  <si>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</si>
  <si>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</si>
  <si>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</si>
  <si>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</si>
  <si>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</si>
  <si>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</si>
  <si>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</si>
  <si>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</si>
  <si>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</si>
  <si>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</si>
  <si>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</si>
  <si>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</si>
  <si>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</si>
  <si>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</si>
  <si>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</si>
  <si>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</si>
  <si>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</si>
  <si>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</si>
  <si>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</si>
  <si>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</si>
  <si>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</si>
  <si>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</si>
  <si>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</si>
  <si>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</si>
  <si>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</si>
  <si>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</si>
  <si>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</si>
  <si>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</si>
  <si>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</si>
  <si>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</si>
  <si>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</si>
  <si>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</si>
  <si>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</si>
  <si>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</si>
  <si>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</si>
  <si>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</si>
  <si>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</si>
  <si>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</si>
  <si>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</si>
  <si>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</si>
  <si>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</si>
  <si>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</si>
  <si>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</si>
  <si>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</si>
  <si>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</si>
  <si>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</si>
  <si>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</si>
  <si>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</si>
  <si>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</si>
  <si>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</si>
  <si>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</si>
  <si>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</si>
  <si>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</si>
  <si>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</si>
  <si>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</si>
  <si>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</si>
  <si>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</si>
  <si>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</si>
  <si>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</si>
  <si>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</si>
  <si>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</si>
  <si>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</si>
  <si>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</si>
  <si>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</si>
  <si>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</si>
  <si>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</si>
  <si>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</si>
  <si>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</si>
  <si>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</si>
  <si>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</si>
  <si>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</si>
  <si>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</si>
  <si>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</si>
  <si>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</si>
  <si>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</si>
  <si>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</si>
  <si>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</si>
  <si>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</si>
  <si>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</si>
  <si>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</si>
  <si>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</si>
  <si>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</si>
  <si>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</si>
  <si>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</si>
  <si>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</si>
  <si>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</si>
  <si>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</si>
  <si>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</si>
  <si>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</si>
  <si>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</si>
  <si>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</si>
  <si>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</si>
  <si>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</si>
  <si>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</si>
  <si>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</si>
  <si>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</si>
  <si>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</si>
  <si>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</si>
  <si>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</si>
  <si>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</si>
  <si>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</si>
  <si>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</si>
  <si>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</si>
  <si>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</si>
  <si>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</si>
  <si>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</si>
  <si>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</si>
  <si>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</si>
  <si>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</si>
  <si>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</si>
  <si>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</si>
  <si>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</si>
  <si>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</si>
  <si>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</si>
  <si>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</si>
  <si>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</si>
  <si>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</si>
  <si>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</si>
  <si>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</si>
  <si>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</si>
  <si>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</si>
  <si>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</si>
  <si>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</si>
  <si>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</si>
  <si>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</si>
  <si>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</si>
  <si>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</si>
  <si>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</si>
  <si>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</si>
  <si>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</si>
  <si>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</si>
  <si>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</si>
  <si>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</si>
  <si>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</si>
  <si>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</si>
  <si>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</si>
  <si>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</si>
  <si>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</si>
  <si>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</si>
  <si>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</si>
  <si>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</si>
  <si>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</si>
  <si>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</si>
  <si>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</si>
  <si>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</si>
  <si>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</si>
  <si>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</si>
  <si>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</si>
  <si>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</si>
  <si>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</si>
  <si>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</si>
  <si>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</si>
  <si>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</si>
  <si>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</si>
  <si>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</si>
  <si>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</si>
  <si>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</si>
  <si>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</si>
  <si>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</si>
  <si>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</si>
  <si>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</si>
  <si>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</si>
  <si>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</si>
  <si>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</si>
  <si>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</si>
  <si>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</si>
  <si>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</si>
  <si>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</si>
  <si>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</si>
  <si>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</si>
  <si>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</si>
  <si>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</si>
  <si>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</si>
  <si>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</si>
  <si>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</si>
  <si>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</si>
  <si>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</si>
  <si>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</si>
  <si>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</si>
  <si>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</si>
  <si>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</si>
  <si>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</si>
  <si>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</si>
  <si>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</si>
  <si>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</si>
  <si>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</si>
  <si>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</si>
  <si>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</si>
  <si>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</si>
  <si>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</si>
  <si>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</si>
  <si>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</si>
  <si>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</si>
  <si>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</si>
  <si>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</si>
  <si>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</si>
  <si>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</si>
  <si>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</si>
  <si>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</si>
  <si>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</si>
  <si>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</si>
  <si>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</si>
  <si>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</si>
  <si>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</si>
  <si>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</si>
  <si>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</si>
  <si>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</si>
  <si>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</si>
  <si>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</si>
  <si>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</si>
  <si>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</si>
  <si>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</si>
  <si>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</si>
  <si>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</si>
  <si>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</si>
  <si>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</si>
  <si>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</si>
  <si>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</si>
  <si>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</si>
  <si>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</si>
  <si>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</si>
  <si>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</si>
  <si>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</si>
  <si>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</si>
  <si>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</si>
  <si>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</si>
  <si>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</si>
  <si>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</si>
  <si>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</si>
  <si>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</si>
  <si>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</si>
  <si>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</si>
  <si>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</si>
  <si>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</si>
  <si>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</si>
  <si>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</si>
  <si>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</si>
  <si>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</si>
  <si>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</si>
  <si>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</si>
  <si>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</si>
  <si>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</si>
  <si>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</si>
  <si>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</si>
  <si>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</si>
  <si>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</si>
  <si>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</si>
  <si>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</si>
  <si>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</si>
  <si>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</si>
  <si>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</si>
  <si>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</si>
  <si>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</si>
  <si>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</si>
  <si>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</si>
  <si>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</si>
  <si>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</si>
  <si>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</si>
  <si>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</si>
  <si>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</si>
  <si>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</si>
  <si>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</si>
  <si>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</si>
  <si>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</si>
  <si>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</si>
  <si>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</si>
  <si>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</si>
  <si>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</si>
  <si>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</si>
  <si>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</si>
  <si>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</si>
  <si>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</si>
  <si>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</si>
  <si>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</si>
  <si>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</si>
  <si>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</si>
  <si>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</si>
  <si>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</si>
  <si>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</si>
  <si>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</si>
  <si>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</si>
  <si>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</si>
  <si>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</si>
  <si>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</si>
  <si>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</si>
  <si>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</si>
  <si>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</si>
  <si>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</si>
  <si>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</si>
  <si>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</si>
  <si>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</si>
  <si>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</si>
  <si>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</si>
  <si>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</si>
  <si>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</si>
  <si>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</si>
  <si>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</si>
  <si>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</si>
  <si>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</si>
  <si>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</si>
  <si>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</si>
  <si>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</si>
  <si>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</si>
  <si>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</si>
  <si>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</si>
  <si>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</si>
  <si>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</si>
  <si>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</si>
  <si>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</si>
  <si>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</si>
  <si>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</si>
  <si>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</si>
  <si>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</si>
  <si>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</si>
  <si>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</si>
  <si>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</si>
  <si>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</si>
  <si>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</si>
  <si>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</si>
  <si>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</si>
  <si>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</si>
  <si>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</si>
  <si>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</si>
  <si>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</si>
  <si>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</si>
  <si>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</si>
  <si>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</si>
  <si>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</si>
  <si>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</si>
  <si>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</si>
  <si>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</si>
  <si>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</si>
  <si>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</si>
  <si>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</si>
  <si>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</si>
  <si>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</si>
  <si>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</si>
  <si>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</si>
  <si>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</si>
  <si>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</si>
  <si>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</si>
  <si>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</si>
  <si>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</si>
  <si>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</si>
  <si>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</si>
  <si>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</si>
  <si>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</si>
  <si>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</si>
  <si>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</si>
  <si>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</si>
  <si>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</si>
  <si>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</si>
  <si>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</si>
  <si>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</si>
  <si>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</si>
  <si>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</si>
  <si>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</si>
  <si>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</si>
  <si>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</si>
  <si>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</si>
  <si>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</si>
  <si>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</si>
  <si>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</si>
  <si>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</si>
  <si>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</si>
  <si>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</si>
  <si>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</si>
  <si>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</si>
  <si>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</si>
  <si>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</si>
  <si>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</si>
  <si>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</si>
  <si>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</si>
  <si>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</si>
  <si>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</si>
  <si>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</si>
  <si>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</si>
  <si>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</si>
  <si>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</si>
  <si>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</si>
  <si>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</si>
  <si>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</si>
  <si>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</si>
  <si>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</si>
  <si>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</si>
  <si>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</si>
  <si>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</si>
  <si>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</si>
  <si>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</si>
  <si>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</si>
  <si>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</si>
  <si>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</si>
  <si>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</si>
  <si>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</si>
  <si>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</si>
  <si>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</si>
  <si>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</si>
  <si>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</si>
  <si>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</si>
  <si>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</si>
  <si>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</si>
  <si>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</si>
  <si>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</si>
  <si>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</si>
  <si>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</si>
  <si>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</si>
  <si>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</si>
  <si>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</si>
  <si>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</si>
  <si>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</si>
  <si>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</si>
  <si>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</si>
  <si>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</si>
  <si>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</si>
  <si>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</si>
  <si>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</si>
  <si>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</si>
  <si>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</si>
  <si>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</si>
  <si>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</si>
  <si>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</si>
  <si>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</si>
  <si>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</si>
  <si>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</si>
  <si>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</si>
  <si>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</si>
  <si>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</si>
  <si>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</si>
  <si>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</si>
  <si>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</si>
  <si>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</si>
  <si>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</si>
  <si>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</si>
  <si>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</si>
  <si>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</si>
  <si>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</si>
  <si>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</si>
  <si>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</si>
  <si>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</si>
  <si>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</si>
  <si>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</si>
  <si>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</si>
  <si>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</si>
  <si>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</si>
  <si>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</si>
  <si>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</si>
  <si>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</si>
  <si>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</si>
  <si>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</si>
  <si>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</si>
  <si>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</si>
  <si>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</si>
  <si>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</si>
  <si>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</si>
  <si>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</si>
  <si>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</si>
  <si>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</si>
  <si>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</si>
  <si>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</si>
  <si>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</si>
  <si>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</si>
  <si>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</si>
  <si>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</si>
  <si>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</si>
  <si>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</si>
  <si>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</si>
  <si>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</si>
  <si>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</si>
  <si>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</si>
  <si>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</si>
  <si>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</si>
  <si>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</si>
  <si>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</si>
  <si>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</si>
  <si>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</si>
  <si>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</si>
  <si>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</si>
  <si>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</si>
  <si>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</si>
  <si>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</si>
  <si>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</si>
  <si>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</si>
  <si>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</si>
  <si>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</si>
  <si>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</si>
  <si>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</si>
  <si>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</si>
  <si>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</si>
  <si>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</si>
  <si>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</si>
  <si>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</si>
  <si>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</si>
  <si>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</si>
  <si>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</si>
  <si>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</si>
  <si>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</si>
  <si>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</si>
  <si>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</si>
  <si>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</si>
  <si>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</si>
  <si>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</si>
  <si>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</si>
  <si>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</si>
  <si>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</si>
  <si>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</si>
  <si>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</si>
  <si>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</si>
  <si>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</si>
  <si>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</si>
  <si>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</si>
  <si>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</si>
  <si>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</si>
  <si>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</si>
  <si>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</si>
  <si>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</si>
  <si>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</si>
  <si>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</si>
  <si>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</si>
  <si>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</si>
  <si>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</si>
  <si>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</si>
  <si>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</si>
  <si>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</si>
  <si>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</si>
  <si>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</si>
  <si>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</si>
  <si>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</si>
  <si>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</si>
  <si>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</si>
  <si>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</si>
  <si>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</si>
  <si>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</si>
  <si>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</si>
  <si>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</si>
  <si>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</si>
  <si>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</si>
  <si>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</si>
  <si>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</si>
  <si>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</si>
  <si>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</si>
  <si>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</si>
  <si>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</si>
  <si>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</si>
  <si>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</si>
  <si>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</si>
  <si>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</si>
  <si>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</si>
  <si>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</si>
  <si>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</si>
  <si>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</si>
  <si>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</si>
  <si>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</si>
  <si>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</si>
  <si>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</si>
  <si>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</si>
  <si>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</si>
  <si>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</si>
  <si>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</si>
  <si>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</si>
  <si>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</si>
  <si>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</si>
  <si>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</si>
  <si>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</si>
  <si>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</si>
  <si>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</si>
  <si>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</si>
  <si>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</si>
  <si>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</si>
  <si>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</si>
  <si>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</si>
  <si>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</si>
  <si>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</si>
  <si>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</si>
  <si>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</si>
  <si>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</si>
  <si>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</si>
  <si>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</si>
  <si>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</si>
  <si>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</si>
  <si>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</si>
  <si>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</si>
  <si>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</si>
  <si>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</si>
  <si>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</si>
  <si>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</si>
  <si>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</si>
  <si>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</si>
  <si>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</si>
  <si>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</si>
  <si>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</si>
  <si>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</si>
  <si>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</si>
  <si>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</si>
  <si>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</si>
  <si>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</si>
  <si>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</si>
  <si>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</si>
  <si>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</si>
  <si>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</si>
  <si>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</si>
  <si>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</si>
  <si>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</si>
  <si>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</si>
  <si>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</si>
  <si>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</si>
  <si>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</si>
  <si>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</si>
  <si>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</si>
  <si>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</si>
  <si>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</si>
  <si>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</si>
  <si>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</si>
  <si>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</si>
  <si>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</si>
  <si>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</si>
  <si>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</si>
  <si>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</si>
  <si>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</si>
  <si>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</si>
  <si>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</si>
  <si>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</si>
  <si>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</si>
  <si>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</si>
  <si>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</si>
  <si>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</si>
  <si>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</si>
  <si>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</si>
  <si>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</si>
  <si>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</si>
  <si>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</si>
  <si>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</si>
  <si>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</si>
  <si>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</si>
  <si>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</si>
  <si>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</si>
  <si>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</si>
  <si>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</si>
  <si>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</si>
  <si>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</si>
  <si>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</si>
  <si>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</si>
  <si>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</si>
  <si>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</si>
  <si>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</si>
  <si>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</si>
  <si>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</si>
  <si>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</si>
  <si>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</si>
  <si>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</si>
  <si>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</si>
  <si>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山城</t>
  </si>
  <si>
    <t>その他加入団体</t>
  </si>
  <si>
    <t>丹波</t>
  </si>
  <si>
    <t>京都府高体連</t>
  </si>
  <si>
    <t>府高校定通制</t>
  </si>
  <si>
    <t>高校定通制総体</t>
  </si>
  <si>
    <t>京都マラソン</t>
  </si>
  <si>
    <t>福知山マラソン</t>
  </si>
  <si>
    <t>福知山市陸協</t>
  </si>
  <si>
    <t>陸協記録会</t>
  </si>
  <si>
    <t>綾部市陸協</t>
  </si>
  <si>
    <t>舞鶴市陸協</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</si>
  <si>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</si>
  <si>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</si>
  <si>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</si>
  <si>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</si>
  <si>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</si>
  <si>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</si>
  <si>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</si>
  <si>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</si>
  <si>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</si>
  <si>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</si>
  <si>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</si>
  <si>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</si>
  <si>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</si>
  <si>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京都I.H市予</t>
  </si>
  <si>
    <t>両丹高校対校</t>
  </si>
  <si>
    <t>府高総体両丹</t>
  </si>
  <si>
    <t>京都府中体連</t>
  </si>
  <si>
    <t>府中学</t>
  </si>
  <si>
    <t>京都市中学春季</t>
  </si>
  <si>
    <t>京都市中学</t>
  </si>
  <si>
    <t>市中学秋季</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</si>
  <si>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</si>
  <si>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</si>
  <si>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</si>
  <si>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関西学連</t>
  </si>
  <si>
    <t>関西学生駅伝</t>
  </si>
  <si>
    <t>京阪神三大新人</t>
  </si>
  <si>
    <t>京都学生</t>
  </si>
  <si>
    <t>京都大対東京大</t>
  </si>
  <si>
    <t>京大対同大対校</t>
  </si>
  <si>
    <t>中学通信府大会</t>
  </si>
  <si>
    <t>日本陸連</t>
  </si>
  <si>
    <t>全日本実業団</t>
  </si>
  <si>
    <t>関西実業団</t>
  </si>
  <si>
    <t>全国高体連</t>
  </si>
  <si>
    <t>イギリス</t>
  </si>
  <si>
    <t>・国籍　日本：1(JPN)　日本を含む二重国籍：217(DUAL1)　回答なし：219(NOA)</t>
    <rPh sb="1" eb="3">
      <t>コクセキ</t>
    </rPh>
    <phoneticPr fontId="2"/>
  </si>
  <si>
    <t>中国</t>
  </si>
  <si>
    <t>フランス</t>
  </si>
  <si>
    <t>韓国</t>
  </si>
  <si>
    <t>トルコ</t>
  </si>
  <si>
    <t>シンガポール</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</si>
  <si>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</si>
  <si>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</si>
  <si>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</si>
  <si>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</si>
  <si>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</si>
  <si>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</si>
  <si>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</si>
  <si>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</si>
  <si>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</si>
  <si>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</si>
  <si>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</si>
  <si>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</si>
  <si>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</si>
  <si>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</si>
  <si>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</si>
  <si>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</si>
  <si>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</si>
  <si>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</si>
  <si>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</si>
  <si>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</si>
  <si>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</si>
  <si>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</si>
  <si>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</si>
  <si>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</si>
  <si>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</si>
  <si>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</si>
  <si>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</si>
  <si>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</si>
  <si>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</si>
  <si>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</si>
  <si>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</si>
  <si>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</si>
  <si>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</si>
  <si>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</si>
  <si>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</si>
  <si>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</si>
  <si>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</si>
  <si>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</si>
  <si>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</si>
  <si>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</si>
  <si>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</si>
  <si>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</si>
  <si>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</si>
  <si>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</si>
  <si>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</si>
  <si>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</si>
  <si>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</si>
  <si>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</si>
  <si>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</si>
  <si>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</si>
  <si>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</si>
  <si>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</si>
  <si>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</si>
  <si>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</si>
  <si>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</si>
  <si>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</si>
  <si>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</si>
  <si>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</si>
  <si>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</si>
  <si>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</si>
  <si>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</si>
  <si>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</si>
  <si>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</si>
  <si>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</si>
  <si>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</si>
  <si>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</si>
  <si>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</si>
  <si>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</si>
  <si>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</si>
  <si>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</si>
  <si>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</si>
  <si>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</si>
  <si>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</si>
  <si>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</si>
  <si>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</si>
  <si>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</si>
  <si>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</si>
  <si>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</si>
  <si>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</si>
  <si>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</si>
  <si>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</si>
  <si>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</si>
  <si>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</si>
  <si>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</si>
  <si>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</si>
  <si>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</si>
  <si>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</si>
  <si>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</si>
  <si>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</si>
  <si>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</si>
  <si>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</si>
  <si>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</si>
  <si>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</si>
  <si>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</si>
  <si>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</si>
  <si>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</si>
  <si>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</si>
  <si>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</si>
  <si>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</si>
  <si>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</si>
  <si>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</si>
  <si>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</si>
  <si>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</si>
  <si>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</si>
  <si>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</si>
  <si>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</si>
  <si>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</si>
  <si>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</si>
  <si>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</si>
  <si>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</si>
  <si>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</si>
  <si>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</si>
  <si>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</si>
  <si>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</si>
  <si>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</si>
  <si>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</si>
  <si>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</si>
  <si>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</si>
  <si>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</si>
  <si>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</si>
  <si>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</si>
  <si>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</si>
  <si>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</si>
  <si>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</si>
  <si>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</si>
  <si>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</si>
  <si>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</si>
  <si>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</si>
  <si>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</si>
  <si>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</si>
  <si>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</si>
  <si>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</si>
  <si>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</si>
  <si>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</si>
  <si>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</si>
  <si>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</si>
  <si>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</si>
  <si>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</si>
  <si>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</si>
  <si>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</si>
  <si>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</si>
  <si>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</si>
  <si>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</si>
  <si>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</si>
  <si>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</si>
  <si>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</si>
  <si>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</si>
  <si>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</si>
  <si>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</si>
  <si>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</si>
  <si>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</si>
  <si>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</si>
  <si>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</si>
  <si>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</si>
  <si>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</si>
  <si>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</si>
  <si>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</si>
  <si>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</si>
  <si>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</si>
  <si>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</si>
  <si>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</si>
  <si>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</si>
  <si>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</si>
  <si>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</si>
  <si>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</si>
  <si>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</si>
  <si>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</si>
  <si>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</si>
  <si>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</si>
  <si>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</si>
  <si>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</si>
  <si>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</si>
  <si>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</si>
  <si>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</si>
  <si>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</si>
  <si>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</si>
  <si>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</si>
  <si>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</si>
  <si>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</si>
  <si>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</si>
  <si>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</si>
  <si>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</si>
  <si>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</si>
  <si>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</si>
  <si>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</si>
  <si>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</si>
  <si>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</si>
  <si>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</si>
  <si>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</si>
  <si>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</si>
  <si>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</si>
  <si>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</si>
  <si>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</si>
  <si>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</si>
  <si>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</si>
  <si>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</si>
  <si>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</si>
  <si>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</si>
  <si>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</si>
  <si>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</si>
  <si>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</si>
  <si>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</si>
  <si>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</si>
  <si>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</si>
  <si>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</si>
  <si>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</si>
  <si>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</si>
  <si>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</si>
  <si>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</si>
  <si>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</si>
  <si>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</si>
  <si>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</si>
  <si>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</si>
  <si>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</si>
  <si>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</si>
  <si>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</si>
  <si>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</si>
  <si>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</si>
  <si>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</si>
  <si>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</si>
  <si>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</si>
  <si>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</si>
  <si>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</si>
  <si>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</si>
  <si>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</si>
  <si>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</si>
  <si>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</si>
  <si>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</si>
  <si>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</si>
  <si>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</si>
  <si>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</si>
  <si>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</si>
  <si>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</si>
  <si>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</si>
  <si>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</si>
  <si>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</si>
  <si>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</si>
  <si>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</si>
  <si>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</si>
  <si>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</si>
  <si>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</si>
  <si>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</si>
  <si>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</si>
  <si>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</si>
  <si>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</si>
  <si>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</si>
  <si>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</si>
  <si>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</si>
  <si>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</si>
  <si>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</si>
  <si>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</si>
  <si>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</si>
  <si>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</si>
  <si>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</si>
  <si>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</si>
  <si>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</si>
  <si>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</si>
  <si>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</si>
  <si>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</si>
  <si>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</si>
  <si>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</si>
  <si>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</si>
  <si>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</si>
  <si>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</si>
  <si>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</si>
  <si>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</si>
  <si>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</si>
  <si>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</si>
  <si>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</si>
  <si>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</si>
  <si>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</si>
  <si>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</si>
  <si>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</si>
  <si>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</si>
  <si>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</si>
  <si>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</si>
  <si>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</si>
  <si>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</si>
  <si>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</si>
  <si>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</si>
  <si>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</si>
  <si>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</si>
  <si>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</si>
  <si>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</si>
  <si>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</si>
  <si>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</si>
  <si>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</si>
  <si>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</si>
  <si>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</si>
  <si>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</si>
  <si>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</si>
  <si>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</si>
  <si>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</si>
  <si>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</si>
  <si>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</si>
  <si>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</si>
  <si>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</si>
  <si>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</si>
  <si>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</si>
  <si>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</si>
  <si>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</si>
  <si>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</si>
  <si>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</si>
  <si>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</si>
  <si>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</si>
  <si>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</si>
  <si>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</si>
  <si>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</si>
  <si>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</si>
  <si>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</si>
  <si>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</si>
  <si>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</si>
  <si>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</si>
  <si>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</si>
  <si>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</si>
  <si>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</si>
  <si>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</si>
  <si>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</si>
  <si>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</si>
  <si>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</si>
  <si>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</si>
  <si>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</si>
  <si>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</si>
  <si>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</si>
  <si>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</si>
  <si>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</si>
  <si>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</si>
  <si>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</si>
  <si>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</si>
  <si>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</si>
  <si>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</si>
  <si>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</si>
  <si>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</si>
  <si>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</si>
  <si>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</si>
  <si>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</si>
  <si>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</si>
  <si>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</si>
  <si>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</si>
  <si>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</si>
  <si>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</si>
  <si>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</si>
  <si>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</si>
  <si>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</si>
  <si>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</si>
  <si>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</si>
  <si>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</si>
  <si>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</si>
  <si>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</si>
  <si>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</si>
  <si>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</si>
  <si>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</si>
  <si>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</si>
  <si>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</si>
  <si>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</si>
  <si>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</si>
  <si>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</si>
  <si>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</si>
  <si>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</si>
  <si>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</si>
  <si>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</si>
  <si>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</si>
  <si>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</si>
  <si>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</si>
  <si>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</si>
  <si>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</si>
  <si>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</si>
  <si>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</si>
  <si>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</si>
  <si>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</si>
  <si>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</si>
  <si>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</si>
  <si>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</si>
  <si>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</si>
  <si>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</si>
  <si>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</si>
  <si>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</si>
  <si>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</si>
  <si>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</si>
  <si>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</si>
  <si>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</si>
  <si>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</si>
  <si>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</si>
  <si>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</si>
  <si>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</si>
  <si>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</si>
  <si>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</si>
  <si>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</si>
  <si>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</si>
  <si>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</si>
  <si>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</si>
  <si>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</si>
  <si>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</si>
  <si>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</si>
  <si>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</si>
  <si>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</si>
  <si>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</si>
  <si>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</si>
  <si>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</si>
  <si>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</si>
  <si>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</si>
  <si>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</si>
  <si>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</si>
  <si>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</si>
  <si>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</si>
  <si>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</si>
  <si>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</si>
  <si>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</si>
  <si>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</si>
  <si>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</si>
  <si>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</si>
  <si>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</si>
  <si>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</si>
  <si>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</si>
  <si>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</si>
  <si>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</si>
  <si>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</si>
  <si>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</si>
  <si>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</si>
  <si>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</si>
  <si>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</si>
  <si>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</si>
  <si>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</si>
  <si>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</si>
  <si>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</si>
  <si>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</si>
  <si>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</si>
  <si>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</si>
  <si>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</si>
  <si>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</si>
  <si>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</si>
  <si>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</si>
  <si>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</si>
  <si>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</si>
  <si>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</si>
  <si>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</si>
  <si>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</si>
  <si>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</si>
  <si>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</si>
  <si>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</si>
  <si>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</si>
  <si>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</si>
  <si>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</si>
  <si>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</si>
  <si>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</si>
  <si>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</si>
  <si>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</si>
  <si>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</si>
  <si>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</si>
  <si>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</si>
  <si>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</si>
  <si>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</si>
  <si>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</si>
  <si>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</si>
  <si>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</si>
  <si>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</si>
  <si>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</si>
  <si>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</si>
  <si>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</si>
  <si>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</si>
  <si>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</si>
  <si>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</si>
  <si>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</si>
  <si>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</si>
  <si>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</si>
  <si>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</si>
  <si>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</si>
  <si>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</si>
  <si>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</si>
  <si>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</si>
  <si>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</si>
  <si>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</si>
  <si>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</si>
  <si>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</si>
  <si>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</si>
  <si>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</si>
  <si>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</si>
  <si>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</si>
  <si>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</si>
  <si>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</si>
  <si>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</si>
  <si>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</si>
  <si>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</si>
  <si>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</si>
  <si>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</si>
  <si>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</si>
  <si>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</si>
  <si>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</si>
  <si>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</si>
  <si>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</si>
  <si>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</si>
  <si>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</si>
  <si>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</si>
  <si>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</si>
  <si>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</si>
  <si>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</si>
  <si>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</si>
  <si>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</si>
  <si>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</si>
  <si>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</si>
  <si>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</si>
  <si>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</si>
  <si>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</si>
  <si>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</si>
  <si>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</si>
  <si>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</si>
  <si>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</si>
  <si>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</si>
  <si>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</si>
  <si>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</si>
  <si>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</si>
  <si>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</si>
  <si>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</si>
  <si>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</si>
  <si>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</si>
  <si>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</si>
  <si>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</si>
  <si>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</si>
  <si>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</si>
  <si>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</si>
  <si>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</si>
  <si>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</si>
  <si>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</si>
  <si>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</si>
  <si>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</si>
  <si>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</si>
  <si>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</si>
  <si>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</si>
  <si>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</si>
  <si>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</si>
  <si>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</si>
  <si>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</si>
  <si>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</si>
  <si>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</si>
  <si>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</si>
  <si>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</si>
  <si>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</si>
  <si>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</si>
  <si>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</si>
  <si>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</si>
  <si>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</si>
  <si>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</si>
  <si>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</si>
  <si>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</si>
  <si>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</si>
  <si>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</si>
  <si>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</si>
  <si>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</si>
  <si>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</si>
  <si>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</si>
  <si>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</si>
  <si>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</si>
  <si>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</si>
  <si>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</si>
  <si>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</si>
  <si>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</si>
  <si>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</si>
  <si>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</si>
  <si>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</si>
  <si>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</si>
  <si>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</si>
  <si>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</si>
  <si>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</si>
  <si>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</si>
  <si>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</si>
  <si>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</si>
  <si>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</si>
  <si>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</si>
  <si>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</si>
  <si>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</si>
  <si>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</si>
  <si>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</si>
  <si>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</si>
  <si>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</si>
  <si>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</si>
  <si>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</si>
  <si>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</si>
  <si>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</si>
  <si>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</si>
  <si>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</si>
  <si>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</si>
  <si>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</si>
  <si>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</si>
  <si>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</si>
  <si>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</si>
  <si>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</si>
  <si>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</si>
  <si>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</si>
  <si>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</si>
  <si>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</si>
  <si>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</si>
  <si>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</si>
  <si>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</si>
  <si>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</si>
  <si>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</si>
  <si>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</si>
  <si>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</si>
  <si>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</si>
  <si>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</si>
  <si>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</si>
  <si>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</si>
  <si>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</si>
  <si>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</si>
  <si>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</si>
  <si>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</si>
  <si>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</si>
  <si>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</si>
  <si>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</si>
  <si>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</si>
  <si>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</si>
  <si>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</si>
  <si>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</si>
  <si>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</si>
  <si>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</si>
  <si>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</si>
  <si>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</si>
  <si>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</si>
  <si>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</si>
  <si>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</si>
  <si>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</si>
  <si>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</si>
  <si>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</si>
  <si>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</si>
  <si>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</si>
  <si>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</si>
  <si>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</si>
  <si>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</si>
  <si>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</si>
  <si>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</si>
  <si>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</si>
  <si>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</si>
  <si>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</si>
  <si>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</si>
  <si>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</si>
  <si>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</si>
  <si>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</si>
  <si>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</si>
  <si>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</si>
  <si>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</si>
  <si>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</si>
  <si>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</si>
  <si>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</si>
  <si>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</si>
  <si>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</si>
  <si>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</si>
  <si>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</si>
  <si>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</si>
  <si>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</si>
  <si>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</si>
  <si>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</si>
  <si>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</si>
  <si>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</si>
  <si>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</si>
  <si>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</si>
  <si>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</si>
  <si>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</si>
  <si>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</si>
  <si>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</si>
  <si>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</si>
  <si>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</si>
  <si>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</si>
  <si>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</si>
  <si>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</si>
  <si>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</si>
  <si>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</si>
  <si>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</si>
  <si>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</si>
  <si>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</si>
  <si>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</si>
  <si>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</si>
  <si>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</si>
  <si>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</si>
  <si>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</si>
  <si>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</si>
  <si>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</si>
  <si>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</si>
  <si>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</si>
  <si>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</si>
  <si>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</si>
  <si>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</si>
  <si>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</si>
  <si>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</si>
  <si>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</si>
  <si>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</si>
  <si>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</si>
  <si>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</si>
  <si>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</si>
  <si>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</si>
  <si>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</si>
  <si>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</si>
  <si>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</si>
  <si>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</si>
  <si>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</si>
  <si>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</si>
  <si>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</si>
  <si>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</si>
  <si>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</si>
  <si>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</si>
  <si>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１００ｍＭＨ(76.2cm_8.0m)</t>
  </si>
  <si>
    <t>100mMH(76.2cm_8.0m)</t>
  </si>
  <si>
    <t>８０ｍＨ(76.2cm_7.0m)</t>
  </si>
  <si>
    <t>80mH(76.2cm_7.0m)</t>
  </si>
  <si>
    <t>※プログラムは1エントリーにつき1部責任購入です</t>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</si>
  <si>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</si>
  <si>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</si>
  <si>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</si>
  <si>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</si>
  <si>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</si>
  <si>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</si>
  <si>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</si>
  <si>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</si>
  <si>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</si>
  <si>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</si>
  <si>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</si>
  <si>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</si>
  <si>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</si>
  <si>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</si>
  <si>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</si>
  <si>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</si>
  <si>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</si>
  <si>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</si>
  <si>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</si>
  <si>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</si>
  <si>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</si>
  <si>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</si>
  <si>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</si>
  <si>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</si>
  <si>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</si>
  <si>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</si>
  <si>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</si>
  <si>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</si>
  <si>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</si>
  <si>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</si>
  <si>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</si>
  <si>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</si>
  <si>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</si>
  <si>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</si>
  <si>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</si>
  <si>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</si>
  <si>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</si>
  <si>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</si>
  <si>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</si>
  <si>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</si>
  <si>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</si>
  <si>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</si>
  <si>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</si>
  <si>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</si>
  <si>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</si>
  <si>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</si>
  <si>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</si>
  <si>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</si>
  <si>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</si>
  <si>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</si>
  <si>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</si>
  <si>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</si>
  <si>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</si>
  <si>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</si>
  <si>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</si>
  <si>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</si>
  <si>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</si>
  <si>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</si>
  <si>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</si>
  <si>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</si>
  <si>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</si>
  <si>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</si>
  <si>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</si>
  <si>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</si>
  <si>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</si>
  <si>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</si>
  <si>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</si>
  <si>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</si>
  <si>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</si>
  <si>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</si>
  <si>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</si>
  <si>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</si>
  <si>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</si>
  <si>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</si>
  <si>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</si>
  <si>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</si>
  <si>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</si>
  <si>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</si>
  <si>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</si>
  <si>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</si>
  <si>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</si>
  <si>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</si>
  <si>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</si>
  <si>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</si>
  <si>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</si>
  <si>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</si>
  <si>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</si>
  <si>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</si>
  <si>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</si>
  <si>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</si>
  <si>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</si>
  <si>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</si>
  <si>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</si>
  <si>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</si>
  <si>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</si>
  <si>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</si>
  <si>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</si>
  <si>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</si>
  <si>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</si>
  <si>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</si>
  <si>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</si>
  <si>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</si>
  <si>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</si>
  <si>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</si>
  <si>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</si>
  <si>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</si>
  <si>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</si>
  <si>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</si>
  <si>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</si>
  <si>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</si>
  <si>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</si>
  <si>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</si>
  <si>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</si>
  <si>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山城○</t>
  </si>
  <si>
    <t>京都府高等学校定時制通信制陸上競技春季大会</t>
  </si>
  <si>
    <t>丹波◎</t>
  </si>
  <si>
    <t>京都府高等学校定時制通信制陸上競技選手権大会</t>
  </si>
  <si>
    <t>京都府高等学校定時制通信制総合体育大会陸上競技の部</t>
  </si>
  <si>
    <t>京都府中学秋季陸上大会</t>
  </si>
  <si>
    <t>三段池公園</t>
  </si>
  <si>
    <t>京産大</t>
  </si>
  <si>
    <t>東寺ﾊｳｼﾞﾝｸﾞﾌｨｰﾙﾄﾞ</t>
  </si>
  <si>
    <t>西京極△</t>
  </si>
  <si>
    <t>三丹陸上競技選手権大会</t>
  </si>
  <si>
    <t>福知山市クラブ対抗陸上競技大会</t>
  </si>
  <si>
    <t>綾部市陸上競技記録会(非公認)</t>
  </si>
  <si>
    <t>綾部陸上競技選手権大会</t>
  </si>
  <si>
    <t>綾部市民陸上競技大会(非公認)</t>
  </si>
  <si>
    <t>綾部市民駅伝競走大会</t>
  </si>
  <si>
    <t>舞鶴赤れんがハーフマラソン(非公認)</t>
  </si>
  <si>
    <t>舞鶴市駅伝競走大会</t>
  </si>
  <si>
    <t>北丹陸協長距離記録会</t>
  </si>
  <si>
    <t>北丹陸協長記</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</si>
  <si>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</si>
  <si>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</si>
  <si>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</si>
  <si>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</si>
  <si>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</si>
  <si>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</si>
  <si>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</si>
  <si>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</si>
  <si>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</si>
  <si>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</si>
  <si>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</si>
  <si>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</si>
  <si>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</si>
  <si>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</si>
  <si>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</si>
  <si>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</si>
  <si>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</si>
  <si>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山城◎</t>
  </si>
  <si>
    <t>京都府高等学校陸上競技対校選手権大会市内ブロック予選会</t>
  </si>
  <si>
    <t>両丹高等学校総合体育大会陸上競技の部</t>
  </si>
  <si>
    <t>中学記録会</t>
  </si>
  <si>
    <t>亀岡○</t>
  </si>
  <si>
    <t>相楽中学校夏季陸上競技大会(非公認)</t>
  </si>
  <si>
    <t>綴喜・城久中学校夏季陸上競技大会(非公認)</t>
  </si>
  <si>
    <t>宇治・乙訓中学校夏季陸上競技大会(非公認)</t>
  </si>
  <si>
    <t>京都府中学オータムカップ陸上競技大会</t>
  </si>
  <si>
    <t>山城中学生記録会(非公認)</t>
  </si>
  <si>
    <t>山城中記(非公認)</t>
  </si>
  <si>
    <t>京都マスターズ陸上競技選手権大会</t>
  </si>
  <si>
    <t>丹後大学駅伝関西学生対校駅伝競走大会</t>
  </si>
  <si>
    <t>京都学生駅伝競走大会</t>
  </si>
  <si>
    <t>京都大学・同志社大学対校陸上競技大会</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</si>
  <si>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</si>
  <si>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</si>
  <si>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</si>
  <si>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</si>
  <si>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</si>
  <si>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</si>
  <si>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</si>
  <si>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</si>
  <si>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</si>
  <si>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</si>
  <si>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</si>
  <si>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</si>
  <si>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</si>
  <si>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</si>
  <si>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</si>
  <si>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</si>
  <si>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</si>
  <si>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</si>
  <si>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</si>
  <si>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</si>
  <si>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</si>
  <si>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</si>
  <si>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</si>
  <si>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</si>
  <si>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</si>
  <si>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</si>
  <si>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</si>
  <si>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</si>
  <si>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</si>
  <si>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</si>
  <si>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</si>
  <si>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</si>
  <si>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</si>
  <si>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</si>
  <si>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</si>
  <si>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</si>
  <si>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</si>
  <si>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</si>
  <si>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</si>
  <si>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</si>
  <si>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</si>
  <si>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</si>
  <si>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</si>
  <si>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</si>
  <si>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</si>
  <si>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</si>
  <si>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</si>
  <si>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</si>
  <si>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</si>
  <si>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</si>
  <si>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</si>
  <si>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</si>
  <si>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</si>
  <si>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</si>
  <si>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</si>
  <si>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</si>
  <si>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</si>
  <si>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</si>
  <si>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</si>
  <si>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</si>
  <si>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</si>
  <si>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</si>
  <si>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</si>
  <si>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</si>
  <si>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</si>
  <si>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</si>
  <si>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</si>
  <si>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</si>
  <si>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</si>
  <si>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</si>
  <si>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</si>
  <si>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</si>
  <si>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</si>
  <si>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</si>
  <si>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</si>
  <si>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</si>
  <si>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</si>
  <si>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</si>
  <si>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</si>
  <si>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</si>
  <si>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</si>
  <si>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</si>
  <si>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</si>
  <si>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</si>
  <si>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</si>
  <si>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</si>
  <si>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</si>
  <si>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</si>
  <si>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</si>
  <si>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</si>
  <si>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</si>
  <si>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</si>
  <si>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</si>
  <si>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</si>
  <si>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</si>
  <si>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</si>
  <si>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</si>
  <si>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</si>
  <si>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</si>
  <si>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</si>
  <si>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</si>
  <si>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</si>
  <si>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</si>
  <si>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</si>
  <si>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</si>
  <si>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</si>
  <si>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</si>
  <si>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</si>
  <si>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</si>
  <si>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</si>
  <si>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</si>
  <si>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</si>
  <si>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</si>
  <si>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</si>
  <si>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</si>
  <si>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</si>
  <si>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</si>
  <si>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</si>
  <si>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</si>
  <si>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</si>
  <si>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</si>
  <si>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</si>
  <si>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</si>
  <si>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</si>
  <si>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</si>
  <si>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</si>
  <si>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</si>
  <si>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</si>
  <si>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</si>
  <si>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</si>
  <si>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</si>
  <si>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</si>
  <si>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</si>
  <si>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</si>
  <si>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</si>
  <si>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</si>
  <si>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</si>
  <si>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</si>
  <si>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</si>
  <si>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</si>
  <si>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</si>
  <si>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</si>
  <si>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</si>
  <si>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</si>
  <si>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</si>
  <si>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</si>
  <si>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</si>
  <si>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</si>
  <si>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</si>
  <si>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</si>
  <si>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</si>
  <si>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</si>
  <si>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</si>
  <si>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</si>
  <si>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</si>
  <si>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</si>
  <si>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</si>
  <si>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</si>
  <si>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</si>
  <si>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</si>
  <si>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</si>
  <si>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</si>
  <si>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</si>
  <si>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</si>
  <si>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</si>
  <si>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</si>
  <si>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</si>
  <si>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</si>
  <si>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</si>
  <si>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</si>
  <si>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</si>
  <si>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</si>
  <si>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</si>
  <si>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</si>
  <si>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</si>
  <si>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</si>
  <si>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</si>
  <si>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</si>
  <si>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</si>
  <si>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京都陸上競技選手権大会</t>
    <rPh sb="9" eb="11">
      <t>タイカイ</t>
    </rPh>
    <phoneticPr fontId="2"/>
  </si>
  <si>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</si>
  <si>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</si>
  <si>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</si>
  <si>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</si>
  <si>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京都陸協記録会</t>
    <rPh sb="0" eb="2">
      <t>キョウト</t>
    </rPh>
    <rPh sb="2" eb="4">
      <t>リクキョウ</t>
    </rPh>
    <rPh sb="4" eb="6">
      <t>キロク</t>
    </rPh>
    <phoneticPr fontId="2"/>
  </si>
  <si>
    <t>府小学生交流</t>
    <rPh sb="0" eb="1">
      <t>フ</t>
    </rPh>
    <rPh sb="4" eb="6">
      <t>コウリュウ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</si>
  <si>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</si>
  <si>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</si>
  <si>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府民総体駅伝</t>
    <rPh sb="0" eb="2">
      <t>フミン</t>
    </rPh>
    <rPh sb="2" eb="4">
      <t>ソウタイ</t>
    </rPh>
    <rPh sb="4" eb="6">
      <t>エキデン</t>
    </rPh>
    <phoneticPr fontId="2"/>
  </si>
  <si>
    <t>北京都陸上競技選手権大会</t>
  </si>
  <si>
    <t>北京都選手権</t>
  </si>
  <si>
    <t>福知山ク対抗</t>
    <rPh sb="0" eb="3">
      <t>フクチヤマ</t>
    </rPh>
    <phoneticPr fontId="2"/>
  </si>
  <si>
    <t>福知山市陸上競技選手権大会</t>
    <rPh sb="4" eb="8">
      <t>リクジョウキョウギ</t>
    </rPh>
    <phoneticPr fontId="2"/>
  </si>
  <si>
    <t>福知山市選手権</t>
    <rPh sb="0" eb="4">
      <t>フクチヤマシ</t>
    </rPh>
    <phoneticPr fontId="2"/>
  </si>
  <si>
    <t>福知山小駅伝</t>
  </si>
  <si>
    <t>綾部市選手権</t>
    <rPh sb="2" eb="3">
      <t>シ</t>
    </rPh>
    <rPh sb="3" eb="6">
      <t>センシュケン</t>
    </rPh>
    <phoneticPr fontId="2"/>
  </si>
  <si>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</si>
  <si>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</si>
  <si>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</si>
  <si>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綾部市総合運動公園</t>
  </si>
  <si>
    <t>東舞鶴公園</t>
  </si>
  <si>
    <t>舞鶴赤れんがﾊｰﾌ(非公認)</t>
    <rPh sb="0" eb="2">
      <t>マイヅル</t>
    </rPh>
    <rPh sb="2" eb="3">
      <t>アカ</t>
    </rPh>
    <phoneticPr fontId="2"/>
  </si>
  <si>
    <t>グリーンスポーツセンター</t>
  </si>
  <si>
    <t>舞鶴市小学生駅伝</t>
  </si>
  <si>
    <t>舞鶴市小学駅伝</t>
    <rPh sb="4" eb="5">
      <t>ガク</t>
    </rPh>
    <phoneticPr fontId="2"/>
  </si>
  <si>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</si>
  <si>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</si>
  <si>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</si>
  <si>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</si>
  <si>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丹後ｳﾙﾄﾗ100km(非公認)</t>
    <rPh sb="0" eb="2">
      <t>タンゴ</t>
    </rPh>
    <phoneticPr fontId="2"/>
  </si>
  <si>
    <t>アミティ丹後S/F特設コース</t>
  </si>
  <si>
    <t>府北部小クロカン・リレー</t>
  </si>
  <si>
    <t>宮津市陸上競技選手権大会</t>
  </si>
  <si>
    <t>宮津市選手権</t>
    <rPh sb="0" eb="3">
      <t>ミヤヅシ</t>
    </rPh>
    <rPh sb="3" eb="6">
      <t>センシュケン</t>
    </rPh>
    <phoneticPr fontId="2"/>
  </si>
  <si>
    <t>天橋立コース</t>
  </si>
  <si>
    <t>山城選手権</t>
    <rPh sb="0" eb="2">
      <t>ヤマシロ</t>
    </rPh>
    <rPh sb="2" eb="5">
      <t>センシュケン</t>
    </rPh>
    <phoneticPr fontId="2"/>
  </si>
  <si>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</si>
  <si>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</si>
  <si>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</si>
  <si>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山城小・中学生陸上記録会</t>
    <rPh sb="7" eb="9">
      <t>リクジョウ</t>
    </rPh>
    <phoneticPr fontId="2"/>
  </si>
  <si>
    <t>南丹市選手権</t>
    <rPh sb="0" eb="1">
      <t>ナン</t>
    </rPh>
    <rPh sb="1" eb="2">
      <t>タン</t>
    </rPh>
    <rPh sb="2" eb="3">
      <t>シ</t>
    </rPh>
    <phoneticPr fontId="2"/>
  </si>
  <si>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</si>
  <si>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</si>
  <si>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</si>
  <si>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</si>
  <si>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</si>
  <si>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亀岡市陸協ナイター記録会</t>
    <rPh sb="2" eb="3">
      <t>シ</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</si>
  <si>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</si>
  <si>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</si>
  <si>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</si>
  <si>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</si>
  <si>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</si>
  <si>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府中学秋季</t>
    <rPh sb="0" eb="1">
      <t>フ</t>
    </rPh>
    <rPh sb="1" eb="3">
      <t>チュウガク</t>
    </rPh>
    <rPh sb="3" eb="5">
      <t>シュウキ</t>
    </rPh>
    <phoneticPr fontId="2"/>
  </si>
  <si>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</si>
  <si>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</si>
  <si>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</si>
  <si>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京都市中学校総合体育大会陸上競技の部</t>
    <rPh sb="6" eb="8">
      <t>ソウゴウ</t>
    </rPh>
    <rPh sb="12" eb="16">
      <t>リクジョウキョウギ</t>
    </rPh>
    <rPh sb="17" eb="18">
      <t>ブ</t>
    </rPh>
    <phoneticPr fontId="2"/>
  </si>
  <si>
    <t>京都市中学校秋季体育大会陸上競技の部</t>
    <rPh sb="8" eb="12">
      <t>タイイクタイカイ</t>
    </rPh>
    <rPh sb="17" eb="18">
      <t>ブ</t>
    </rPh>
    <phoneticPr fontId="2"/>
  </si>
  <si>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</si>
  <si>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</si>
  <si>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</si>
  <si>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</si>
  <si>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</si>
  <si>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</si>
  <si>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</si>
  <si>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</si>
  <si>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</si>
  <si>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南丹船井中学（非公認）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</si>
  <si>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</si>
  <si>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</si>
  <si>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</si>
  <si>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</si>
  <si>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</si>
  <si>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</si>
  <si>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</si>
  <si>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</si>
  <si>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</si>
  <si>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</si>
  <si>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</si>
  <si>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</si>
  <si>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</si>
  <si>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</si>
  <si>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</si>
  <si>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</si>
  <si>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</si>
  <si>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</si>
  <si>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口丹波中学校総合体育大会駅伝競走の部</t>
  </si>
  <si>
    <t>口丹中学駅伝</t>
    <rPh sb="4" eb="6">
      <t>エキデン</t>
    </rPh>
    <phoneticPr fontId="2"/>
  </si>
  <si>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</si>
  <si>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</si>
  <si>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</si>
  <si>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</si>
  <si>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</si>
  <si>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</si>
  <si>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</si>
  <si>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両丹高校ユ－ス</t>
    <rPh sb="2" eb="4">
      <t>コウコウ</t>
    </rPh>
    <phoneticPr fontId="2"/>
  </si>
  <si>
    <t>両丹高校ｼﾞｭﾆｱ</t>
    <rPh sb="0" eb="1">
      <t>リョウ</t>
    </rPh>
    <rPh sb="1" eb="2">
      <t>タン</t>
    </rPh>
    <rPh sb="2" eb="4">
      <t>コウコウ</t>
    </rPh>
    <phoneticPr fontId="2"/>
  </si>
  <si>
    <t>はごろも◎</t>
  </si>
  <si>
    <t>府高SummerGame</t>
    <rPh sb="0" eb="1">
      <t>フ</t>
    </rPh>
    <rPh sb="1" eb="2">
      <t>コウ</t>
    </rPh>
    <phoneticPr fontId="2"/>
  </si>
  <si>
    <t>京都府高校SummerChallenge</t>
  </si>
  <si>
    <t>府高SummerChallenge</t>
  </si>
  <si>
    <t>府国公立高対校</t>
    <rPh sb="0" eb="1">
      <t>フ</t>
    </rPh>
    <rPh sb="1" eb="2">
      <t>コク</t>
    </rPh>
    <rPh sb="2" eb="4">
      <t>コウリツ</t>
    </rPh>
    <rPh sb="4" eb="5">
      <t>ダカ</t>
    </rPh>
    <rPh sb="5" eb="7">
      <t>タイコウ</t>
    </rPh>
    <phoneticPr fontId="2"/>
  </si>
  <si>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</si>
  <si>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</si>
  <si>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</si>
  <si>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</si>
  <si>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</si>
  <si>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</si>
  <si>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</si>
  <si>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</si>
  <si>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府高校定通制春季</t>
    <rPh sb="0" eb="1">
      <t>フ</t>
    </rPh>
    <rPh sb="1" eb="3">
      <t>コウコウ</t>
    </rPh>
    <rPh sb="3" eb="4">
      <t>テイ</t>
    </rPh>
    <rPh sb="4" eb="5">
      <t>ツウ</t>
    </rPh>
    <rPh sb="5" eb="6">
      <t>セイ</t>
    </rPh>
    <rPh sb="6" eb="8">
      <t>シュンキ</t>
    </rPh>
    <phoneticPr fontId="2"/>
  </si>
  <si>
    <t>京都マスターズ</t>
    <rPh sb="0" eb="2">
      <t>キョウト</t>
    </rPh>
    <phoneticPr fontId="2"/>
  </si>
  <si>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</si>
  <si>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</si>
  <si>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</si>
  <si>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</si>
  <si>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</si>
  <si>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関西医歯薬対抗</t>
    <rPh sb="4" eb="5">
      <t>ヤク</t>
    </rPh>
    <rPh sb="5" eb="7">
      <t>タイコウ</t>
    </rPh>
    <phoneticPr fontId="2"/>
  </si>
  <si>
    <t>関西薬学対抗</t>
    <rPh sb="2" eb="3">
      <t>ヤク</t>
    </rPh>
    <rPh sb="3" eb="4">
      <t>ガク</t>
    </rPh>
    <rPh sb="4" eb="6">
      <t>タイコウ</t>
    </rPh>
    <phoneticPr fontId="2"/>
  </si>
  <si>
    <t>京都学生駅伝</t>
    <rPh sb="4" eb="6">
      <t>エキデン</t>
    </rPh>
    <phoneticPr fontId="2"/>
  </si>
  <si>
    <t>近畿高専陸上</t>
    <rPh sb="0" eb="2">
      <t>キンキ</t>
    </rPh>
    <rPh sb="2" eb="4">
      <t>コウセン</t>
    </rPh>
    <rPh sb="4" eb="6">
      <t>リクジョウ</t>
    </rPh>
    <phoneticPr fontId="2"/>
  </si>
  <si>
    <t>種目参照テーブル　2025 改定</t>
    <phoneticPr fontId="2"/>
  </si>
  <si>
    <t>430</t>
    <phoneticPr fontId="2"/>
  </si>
  <si>
    <t>８０ｍ</t>
    <phoneticPr fontId="2"/>
  </si>
  <si>
    <t>80m</t>
    <phoneticPr fontId="2"/>
  </si>
  <si>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</si>
  <si>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</si>
  <si>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</si>
  <si>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</si>
  <si>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年/月/日　例：2026/4/1</t>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</si>
  <si>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</si>
  <si>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</si>
  <si>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</si>
  <si>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年/月/日　例：2026/6/1</t>
    <rPh sb="0" eb="1">
      <t>ネン</t>
    </rPh>
    <rPh sb="2" eb="3">
      <t>ツキ</t>
    </rPh>
    <rPh sb="4" eb="5">
      <t>ヒ</t>
    </rPh>
    <rPh sb="6" eb="7">
      <t>レイ</t>
    </rPh>
    <phoneticPr fontId="2"/>
  </si>
  <si>
    <t>回2026</t>
  </si>
  <si>
    <t>2026/7/11</t>
  </si>
  <si>
    <t>2026/7/12</t>
  </si>
  <si>
    <t>2026/5/09</t>
  </si>
  <si>
    <t>2026/4/05</t>
  </si>
  <si>
    <t>2026/4/19</t>
  </si>
  <si>
    <t>2026/5/10</t>
  </si>
  <si>
    <t>2026/9/05</t>
  </si>
  <si>
    <t>2026/9/27</t>
  </si>
  <si>
    <t>2026/11/08</t>
  </si>
  <si>
    <t>2026/11/21</t>
  </si>
  <si>
    <t>2026/11/28</t>
  </si>
  <si>
    <t>2027/1/16</t>
  </si>
  <si>
    <t>2027/2/20</t>
  </si>
  <si>
    <t>2026/6/28</t>
  </si>
  <si>
    <t>日清食品カップ京都府小学生陸上競技交流大会・府民総体市予選</t>
  </si>
  <si>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</si>
  <si>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</si>
  <si>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</si>
  <si>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</si>
  <si>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</si>
  <si>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</si>
  <si>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</si>
  <si>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</si>
  <si>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</si>
  <si>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</si>
  <si>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</si>
  <si>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</si>
  <si>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</si>
  <si>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</si>
  <si>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</si>
  <si>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2026/9/22</t>
  </si>
  <si>
    <t>京都府小学生陸上競技選手権大会南部予選会(非公認)</t>
  </si>
  <si>
    <t>府小学生南部予(非公認)</t>
    <rPh sb="4" eb="6">
      <t>ナンブ</t>
    </rPh>
    <phoneticPr fontId="2"/>
  </si>
  <si>
    <t>2027/2/21</t>
  </si>
  <si>
    <t>2026/11/22</t>
  </si>
  <si>
    <t>2027/1/17</t>
  </si>
  <si>
    <t>2027/2/14</t>
  </si>
  <si>
    <t>京都府民総合体育大会市町村対抗駅伝競走</t>
  </si>
  <si>
    <t>四都市スポーツ大会(非公認)</t>
  </si>
  <si>
    <t>四都市スポ大会(非公認)</t>
  </si>
  <si>
    <t>2026/10/24</t>
  </si>
  <si>
    <t>2026/10/25</t>
  </si>
  <si>
    <t>2026/4/25</t>
  </si>
  <si>
    <t>2026/7/19</t>
  </si>
  <si>
    <t>2026/8/29</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</si>
  <si>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</si>
  <si>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</si>
  <si>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</si>
  <si>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</si>
  <si>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</si>
  <si>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</si>
  <si>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</si>
  <si>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</si>
  <si>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2026/5/24</t>
  </si>
  <si>
    <t>2026/6/12</t>
  </si>
  <si>
    <t>綾部市小学生陸上競技大会(非公認)</t>
  </si>
  <si>
    <t>綾部市小学生(非公認)</t>
  </si>
  <si>
    <t>2026/11/29</t>
  </si>
  <si>
    <t>2026/5/16</t>
  </si>
  <si>
    <t>舞鶴市小学生陸上大会(非公認)</t>
  </si>
  <si>
    <t>舞鶴市小学生(非公認)</t>
  </si>
  <si>
    <t>2026/10/12</t>
  </si>
  <si>
    <t>赤れんがパーク</t>
  </si>
  <si>
    <t>2026/11/15</t>
  </si>
  <si>
    <t>2026/9/6</t>
  </si>
  <si>
    <t>2026/7/05</t>
  </si>
  <si>
    <t>2026/5/23</t>
  </si>
  <si>
    <t>2026/11/03</t>
  </si>
  <si>
    <t>2026/11/4</t>
  </si>
  <si>
    <t>2027/3/20</t>
  </si>
  <si>
    <t>2026/9/12</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</si>
  <si>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</si>
  <si>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</si>
  <si>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</si>
  <si>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</si>
  <si>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</si>
  <si>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</si>
  <si>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</si>
  <si>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</si>
  <si>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</si>
  <si>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</si>
  <si>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</si>
  <si>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</si>
  <si>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</si>
  <si>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京都府北部小学生クラブクロスカントリー・リレー大会</t>
  </si>
  <si>
    <t>2026/8/23</t>
  </si>
  <si>
    <t>2026/4/11</t>
  </si>
  <si>
    <t>2027/3/14</t>
  </si>
  <si>
    <t>2026/7/18</t>
  </si>
  <si>
    <t>2026/4/29</t>
  </si>
  <si>
    <t>2026/9/13</t>
  </si>
  <si>
    <t>2026/8/01</t>
  </si>
  <si>
    <t>2026/4/18</t>
  </si>
  <si>
    <t>2026/10/03</t>
  </si>
  <si>
    <t>2027/3/13</t>
  </si>
  <si>
    <t>2026/12/13</t>
  </si>
  <si>
    <t>亀岡付設ハーフマラソンコース○</t>
  </si>
  <si>
    <t>2027/1/31</t>
  </si>
  <si>
    <t>保津川コース（未定）</t>
  </si>
  <si>
    <t>2026/7/27</t>
  </si>
  <si>
    <t>京都府中学校総合体育大会陸上競技の部兼全国突破指定大会兼国スポ選考会</t>
    <rPh sb="12" eb="16">
      <t>リクジョウキョウギ</t>
    </rPh>
    <rPh sb="17" eb="18">
      <t>ブ</t>
    </rPh>
    <phoneticPr fontId="2"/>
  </si>
  <si>
    <t>2026/6/27</t>
  </si>
  <si>
    <t>全日本中学通信陸上競技大会京都府大会兼全国突破指定大会兼国スポ選考会</t>
    <rPh sb="3" eb="5">
      <t>チュウガク</t>
    </rPh>
    <rPh sb="11" eb="13">
      <t>タイカイ</t>
    </rPh>
    <phoneticPr fontId="2"/>
  </si>
  <si>
    <t>京都府中学校四種競技大会兼全国突破指定大会</t>
    <rPh sb="0" eb="3">
      <t>キョウトフ</t>
    </rPh>
    <rPh sb="3" eb="5">
      <t>チュウガク</t>
    </rPh>
    <rPh sb="5" eb="6">
      <t>コウ</t>
    </rPh>
    <rPh sb="10" eb="12">
      <t>タイカイ</t>
    </rPh>
    <phoneticPr fontId="2"/>
  </si>
  <si>
    <t>2026/11/01</t>
  </si>
  <si>
    <t>2026/5/02</t>
  </si>
  <si>
    <t>2026/6/20</t>
  </si>
  <si>
    <t>2026/6/21</t>
  </si>
  <si>
    <t>2026/6/13</t>
  </si>
  <si>
    <t>丹後ブロック中学校総合体育大会(非公認)</t>
  </si>
  <si>
    <t>丹後中学(非公認)</t>
  </si>
  <si>
    <t>中丹中学校総合体育大会陸上競技の部(非公認)</t>
  </si>
  <si>
    <t>中丹中学(非公認)</t>
  </si>
  <si>
    <t>口丹波中学校総合体育大会陸上競技の部(非公認)</t>
  </si>
  <si>
    <t>口丹中学(非公認)</t>
  </si>
  <si>
    <t>山城地方中学校陸上競技選手権大会(非公認)</t>
  </si>
  <si>
    <t>山城中学(非公認)</t>
  </si>
  <si>
    <t>京丹後市中学校春季大会</t>
  </si>
  <si>
    <t>南丹市・船井郡中学校総合体育大会陸上競技の部(非公認)</t>
  </si>
  <si>
    <t>亀岡市中学校総合体育大会陸上競技の部</t>
  </si>
  <si>
    <t>亀岡市中学</t>
  </si>
  <si>
    <t>宇城久中学春季(非公認)</t>
    <rPh sb="0" eb="2">
      <t>ウキ</t>
    </rPh>
    <phoneticPr fontId="2"/>
  </si>
  <si>
    <t>2026/6/06</t>
  </si>
  <si>
    <t>2026/6/05</t>
  </si>
  <si>
    <t>2026/4/04</t>
  </si>
  <si>
    <t>2026/8/25</t>
  </si>
  <si>
    <t>2026/10/10</t>
  </si>
  <si>
    <t>2026/10/17</t>
  </si>
  <si>
    <t>豊里コミセン周辺</t>
  </si>
  <si>
    <t>山城地方中学校駅伝競走大会</t>
  </si>
  <si>
    <t>2026/6/6</t>
  </si>
  <si>
    <t>2026/6/7</t>
  </si>
  <si>
    <t>2026/4/12</t>
  </si>
  <si>
    <t>京都府高等学校総合体育大会陸上競技の部市内ブロック大会</t>
  </si>
  <si>
    <t>2026/5/17</t>
  </si>
  <si>
    <t>2026/5/03</t>
  </si>
  <si>
    <t>2026/5/4</t>
  </si>
  <si>
    <t>2026/8/20</t>
  </si>
  <si>
    <t>京都府高等学校ユース陸上競技対校選手権大会</t>
    <rPh sb="2" eb="3">
      <t>フ</t>
    </rPh>
    <phoneticPr fontId="2"/>
  </si>
  <si>
    <t>2026/8/21</t>
  </si>
  <si>
    <t>2026/8/22</t>
  </si>
  <si>
    <t>2026/10/4</t>
  </si>
  <si>
    <t>2026/7/25</t>
  </si>
  <si>
    <t>両丹高等学校ジュニア陸上競技対校選手権大会</t>
  </si>
  <si>
    <t>京都府国立･公立高等学校陸上競技対校選手権大会</t>
  </si>
  <si>
    <t>2026/11/06</t>
  </si>
  <si>
    <t>2026/12/20</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</si>
  <si>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</si>
  <si>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</si>
  <si>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</si>
  <si>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</si>
  <si>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</si>
  <si>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</si>
  <si>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</si>
  <si>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</si>
  <si>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2026/8/11</t>
  </si>
  <si>
    <t>2026/11/14</t>
  </si>
  <si>
    <t>京丹後地域・
はごろも◎</t>
  </si>
  <si>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</si>
  <si>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</si>
  <si>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</si>
  <si>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</si>
  <si>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</si>
  <si>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</si>
  <si>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</si>
  <si>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</si>
  <si>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近畿陸協</t>
    <rPh sb="0" eb="2">
      <t>キンキ</t>
    </rPh>
    <rPh sb="2" eb="3">
      <t>リク</t>
    </rPh>
    <rPh sb="3" eb="4">
      <t>キョウ</t>
    </rPh>
    <phoneticPr fontId="2"/>
  </si>
  <si>
    <t>2026/5/22</t>
  </si>
  <si>
    <t>関西実業団陸上競技選手権大会</t>
  </si>
  <si>
    <t>2026/9/10</t>
  </si>
  <si>
    <t>全日本実業団対抗陸上競技選手権大会</t>
  </si>
  <si>
    <t>2026/9/11</t>
  </si>
  <si>
    <t>国スポ予選専用</t>
    <rPh sb="0" eb="1">
      <t>クニ</t>
    </rPh>
    <rPh sb="3" eb="5">
      <t>ヨセン</t>
    </rPh>
    <rPh sb="5" eb="7">
      <t>センヨウ</t>
    </rPh>
    <phoneticPr fontId="2"/>
  </si>
  <si>
    <t>Ｃ　2012年1月1日生～2013年4月1日生</t>
    <phoneticPr fontId="2"/>
  </si>
  <si>
    <t>Ｂ　2011年1月1日生～2011年12月31日生</t>
    <phoneticPr fontId="2"/>
  </si>
  <si>
    <t>Ａ　2010年1月1日生～2010年12月31日生</t>
    <phoneticPr fontId="2"/>
  </si>
  <si>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2"/>
  </si>
  <si>
    <t>←入力個所はこの色のセル部分のみです。</t>
    <rPh sb="1" eb="5">
      <t>ニュウリョクカショ</t>
    </rPh>
    <rPh sb="8" eb="9">
      <t>イロ</t>
    </rPh>
    <rPh sb="12" eb="14">
      <t>ブブン</t>
    </rPh>
    <phoneticPr fontId="2"/>
  </si>
  <si>
    <t>１．大会プログラム申込</t>
    <rPh sb="2" eb="4">
      <t>タイカイ</t>
    </rPh>
    <rPh sb="9" eb="11">
      <t>モウシコミ</t>
    </rPh>
    <phoneticPr fontId="2"/>
  </si>
  <si>
    <t>申込部数</t>
    <rPh sb="0" eb="2">
      <t>モウシコミ</t>
    </rPh>
    <rPh sb="2" eb="4">
      <t>ブスウ</t>
    </rPh>
    <phoneticPr fontId="2"/>
  </si>
  <si>
    <t>金額</t>
    <rPh sb="0" eb="2">
      <t>キンガク</t>
    </rPh>
    <phoneticPr fontId="2"/>
  </si>
  <si>
    <t>２．アスリートビブス申込</t>
    <rPh sb="10" eb="12">
      <t>モウシコミ</t>
    </rPh>
    <phoneticPr fontId="2"/>
  </si>
  <si>
    <t>←行が足らない場合は適宜、増やしてください。</t>
    <rPh sb="1" eb="2">
      <t>ギョウ</t>
    </rPh>
    <rPh sb="3" eb="4">
      <t>タ</t>
    </rPh>
    <rPh sb="7" eb="9">
      <t>バアイ</t>
    </rPh>
    <rPh sb="10" eb="12">
      <t>テキギ</t>
    </rPh>
    <rPh sb="13" eb="14">
      <t>フ</t>
    </rPh>
    <phoneticPr fontId="2"/>
  </si>
  <si>
    <t>ビブス申込枚数</t>
    <rPh sb="3" eb="5">
      <t>モウシコミ</t>
    </rPh>
    <rPh sb="5" eb="7">
      <t>マイスウ</t>
    </rPh>
    <phoneticPr fontId="2"/>
  </si>
  <si>
    <t>←ビブスが１枚のみ必要な場合は、　　　　「０．５」で入力ください。</t>
    <rPh sb="6" eb="7">
      <t>マイ</t>
    </rPh>
    <rPh sb="9" eb="11">
      <t>ヒツヨウ</t>
    </rPh>
    <rPh sb="12" eb="14">
      <t>バアイ</t>
    </rPh>
    <rPh sb="26" eb="28">
      <t>ニュウリョク</t>
    </rPh>
    <phoneticPr fontId="2"/>
  </si>
  <si>
    <t xml:space="preserve">京都銀行 </t>
    <phoneticPr fontId="2"/>
  </si>
  <si>
    <t>３．エントリー料（男女別に種目数を入力すること）</t>
    <rPh sb="7" eb="8">
      <t>リョウ</t>
    </rPh>
    <rPh sb="9" eb="12">
      <t>ダンジョベツ</t>
    </rPh>
    <rPh sb="13" eb="16">
      <t>シュモクスウ</t>
    </rPh>
    <rPh sb="17" eb="19">
      <t>ニュウリョク</t>
    </rPh>
    <phoneticPr fontId="2"/>
  </si>
  <si>
    <t>京都北都信用金庫</t>
    <rPh sb="6" eb="8">
      <t>キンコ</t>
    </rPh>
    <phoneticPr fontId="2"/>
  </si>
  <si>
    <t>京都農業協同組合</t>
    <phoneticPr fontId="2"/>
  </si>
  <si>
    <t>中学生</t>
    <rPh sb="0" eb="3">
      <t>チュウガクセイ</t>
    </rPh>
    <phoneticPr fontId="2"/>
  </si>
  <si>
    <t>高校生</t>
    <rPh sb="0" eb="3">
      <t>コウコウセイ</t>
    </rPh>
    <phoneticPr fontId="2"/>
  </si>
  <si>
    <t>大学生</t>
    <rPh sb="0" eb="3">
      <t>ダイガクセイ</t>
    </rPh>
    <phoneticPr fontId="2"/>
  </si>
  <si>
    <t>振込金額（1～３の合計）</t>
    <rPh sb="0" eb="4">
      <t>フリコミキンガク</t>
    </rPh>
    <rPh sb="9" eb="11">
      <t>ゴウケイ</t>
    </rPh>
    <phoneticPr fontId="2"/>
  </si>
  <si>
    <t>←この額を振り込んでください。</t>
    <rPh sb="3" eb="4">
      <t>ガク</t>
    </rPh>
    <rPh sb="5" eb="6">
      <t>フ</t>
    </rPh>
    <rPh sb="7" eb="8">
      <t>コ</t>
    </rPh>
    <phoneticPr fontId="2"/>
  </si>
  <si>
    <r>
      <t>参加料は、この申し込みと同時に</t>
    </r>
    <r>
      <rPr>
        <b/>
        <sz val="11"/>
        <color indexed="10"/>
        <rFont val="ＭＳ Ｐゴシック"/>
        <family val="3"/>
        <charset val="128"/>
      </rPr>
      <t>下記の方法により送金すること。</t>
    </r>
    <rPh sb="7" eb="8">
      <t>モウ</t>
    </rPh>
    <rPh sb="9" eb="10">
      <t>コ</t>
    </rPh>
    <rPh sb="12" eb="14">
      <t>ドウジ</t>
    </rPh>
    <rPh sb="18" eb="20">
      <t>ホウホウ</t>
    </rPh>
    <rPh sb="23" eb="25">
      <t>ソウキン</t>
    </rPh>
    <phoneticPr fontId="2"/>
  </si>
  <si>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2"/>
  </si>
  <si>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2"/>
  </si>
  <si>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2"/>
  </si>
  <si>
    <t xml:space="preserve">             「②チーム（学校）名（個人の場合は氏名）」を記載</t>
    <phoneticPr fontId="2"/>
  </si>
  <si>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2"/>
  </si>
  <si>
    <t xml:space="preserve">振込先口座： </t>
  </si>
  <si>
    <t xml:space="preserve">京都銀行 　　　　　　峰山支店（普通）３８４９４６１ </t>
    <phoneticPr fontId="2"/>
  </si>
  <si>
    <t>京都北都信用金庫 大宮支店（普通）１０９３６３２</t>
  </si>
  <si>
    <t xml:space="preserve">京都農業協同組合 与謝野支店（普通）０００８７０１ </t>
    <phoneticPr fontId="2"/>
  </si>
  <si>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</si>
  <si>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</si>
  <si>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2"/>
  </si>
  <si>
    <t>振込先金融機関を選択してください　→</t>
    <rPh sb="0" eb="2">
      <t>フリコミ</t>
    </rPh>
    <rPh sb="2" eb="3">
      <t>サキ</t>
    </rPh>
    <rPh sb="3" eb="5">
      <t>キンユウ</t>
    </rPh>
    <rPh sb="5" eb="7">
      <t>キカン</t>
    </rPh>
    <rPh sb="8" eb="10">
      <t>センタク</t>
    </rPh>
    <phoneticPr fontId="2"/>
  </si>
  <si>
    <t xml:space="preserve"> 　　　 </t>
    <phoneticPr fontId="2"/>
  </si>
  <si>
    <r>
      <rPr>
        <b/>
        <sz val="10"/>
        <color indexed="12"/>
        <rFont val="ＭＳ Ｐゴシック"/>
        <family val="3"/>
        <charset val="128"/>
      </rPr>
      <t>通信欄：</t>
    </r>
    <r>
      <rPr>
        <sz val="10"/>
        <color indexed="12"/>
        <rFont val="ＭＳ Ｐゴシック"/>
        <family val="3"/>
        <charset val="128"/>
      </rPr>
      <t>　①「競技会名（12/6第2回長距離記録会）」</t>
    </r>
    <rPh sb="0" eb="3">
      <t>ツウシンラン</t>
    </rPh>
    <rPh sb="19" eb="22">
      <t>チョウキョリ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</si>
</sst>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6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theme="1"/>
      <name val="ＭＳ Ｐゴシック"/>
      <family val="3"/>
      <charset val="128"/>
    </font>
    <font>
      <b/>
      <sz val="12"/>
      <name val="ＭＳ Ｐゴシック"/>
      <family val="3"/>
      <charset val="128"/>
    </font>
    <font>
      <b/>
      <sz val="11"/>
      <color indexed="10"/>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ＭＳ Ｐ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s>
  <fills count="6">
    <fill>
      <patternFill patternType="none"/>
    </fill>
    <fill>
      <patternFill patternType="gray125"/>
    </fill>
    <fill>
      <patternFill patternType="gray0625"/>
    </fill>
    <fill>
      <patternFill patternType="solid">
        <fgColor rgb="FFF8A6E8"/>
        <bgColor indexed="64"/>
      </patternFill>
    </fill>
    <fill>
      <patternFill patternType="solid">
        <fgColor theme="3" tint="0.79998168889431442"/>
        <bgColor indexed="64"/>
      </patternFill>
    </fill>
    <fill>
      <patternFill patternType="solid">
        <fgColor rgb="FFFFFF00"/>
        <bgColor indexed="64"/>
      </patternFill>
    </fill>
  </fills>
  <borders count="1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0" fontId="36" fillId="0" borderId="0"/>
    <xf numFmtId="0" fontId="1" fillId="0" borderId="0"/>
    <xf numFmtId="38" fontId="1" fillId="0" borderId="0" applyFont="0" applyFill="0" applyBorder="0" applyAlignment="0" applyProtection="0"/>
    <xf numFmtId="0" fontId="1" fillId="0" borderId="0"/>
    <xf numFmtId="0" fontId="51" fillId="0" borderId="0">
      <alignment vertical="center"/>
    </xf>
  </cellStyleXfs>
  <cellXfs count="560">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31" fillId="0" borderId="0" xfId="0" applyFont="1"/>
    <xf numFmtId="0" fontId="39" fillId="0" borderId="0" xfId="0" applyFont="1" applyAlignment="1">
      <alignment horizontal="center"/>
    </xf>
    <xf numFmtId="0" fontId="24" fillId="0" borderId="0" xfId="0" applyFont="1"/>
    <xf numFmtId="0" fontId="42" fillId="0" borderId="0" xfId="0" applyFont="1"/>
    <xf numFmtId="0" fontId="43" fillId="0" borderId="0" xfId="0" applyFont="1"/>
    <xf numFmtId="0" fontId="44" fillId="0" borderId="154" xfId="0" applyFont="1" applyBorder="1" applyAlignment="1">
      <alignment horizontal="center" vertical="center" wrapText="1"/>
    </xf>
    <xf numFmtId="38" fontId="44" fillId="0" borderId="155" xfId="3" applyFont="1" applyFill="1" applyBorder="1" applyAlignment="1">
      <alignment horizontal="center" vertical="center" wrapText="1"/>
    </xf>
    <xf numFmtId="0" fontId="43" fillId="0" borderId="146" xfId="0" applyFont="1" applyBorder="1"/>
    <xf numFmtId="38" fontId="43" fillId="0" borderId="87" xfId="3" applyFont="1" applyFill="1" applyBorder="1"/>
    <xf numFmtId="38" fontId="43" fillId="0" borderId="0" xfId="3" applyFont="1" applyFill="1"/>
    <xf numFmtId="0" fontId="0" fillId="4" borderId="36" xfId="0" applyFill="1" applyBorder="1" applyAlignment="1">
      <alignment horizontal="center" vertical="center" shrinkToFit="1"/>
    </xf>
    <xf numFmtId="0" fontId="39" fillId="0" borderId="0" xfId="0" applyFont="1"/>
    <xf numFmtId="0" fontId="0" fillId="4" borderId="45" xfId="0" applyFill="1" applyBorder="1" applyAlignment="1">
      <alignment horizontal="center" vertical="center" shrinkToFit="1"/>
    </xf>
    <xf numFmtId="38" fontId="6" fillId="0" borderId="0" xfId="3" applyFont="1" applyBorder="1" applyAlignment="1">
      <alignment horizontal="center" vertical="center" shrinkToFit="1"/>
    </xf>
    <xf numFmtId="0" fontId="44" fillId="0" borderId="0" xfId="0" applyFont="1" applyAlignment="1">
      <alignment horizontal="center" vertical="center" wrapText="1"/>
    </xf>
    <xf numFmtId="0" fontId="43" fillId="4" borderId="146" xfId="0" applyFont="1" applyFill="1" applyBorder="1"/>
    <xf numFmtId="0" fontId="45" fillId="0" borderId="0" xfId="0" applyFont="1" applyAlignment="1">
      <alignment vertical="center"/>
    </xf>
    <xf numFmtId="38" fontId="42" fillId="0" borderId="0" xfId="3" applyFont="1"/>
    <xf numFmtId="0" fontId="43" fillId="0" borderId="125" xfId="0" applyFont="1" applyBorder="1"/>
    <xf numFmtId="0" fontId="43" fillId="0" borderId="72" xfId="0" applyFont="1" applyBorder="1" applyAlignment="1">
      <alignment horizontal="center"/>
    </xf>
    <xf numFmtId="0" fontId="43" fillId="0" borderId="4" xfId="0" applyFont="1" applyBorder="1" applyAlignment="1">
      <alignment horizontal="center"/>
    </xf>
    <xf numFmtId="0" fontId="43" fillId="0" borderId="4" xfId="0" applyFont="1" applyBorder="1"/>
    <xf numFmtId="0" fontId="43" fillId="4" borderId="72" xfId="0" applyFont="1" applyFill="1" applyBorder="1"/>
    <xf numFmtId="0" fontId="43" fillId="4" borderId="4" xfId="0" applyFont="1" applyFill="1" applyBorder="1"/>
    <xf numFmtId="38" fontId="43" fillId="0" borderId="0" xfId="3" applyFont="1"/>
    <xf numFmtId="0" fontId="42" fillId="0" borderId="119" xfId="0" applyFont="1" applyBorder="1"/>
    <xf numFmtId="0" fontId="43" fillId="0" borderId="120" xfId="0" applyFont="1" applyBorder="1"/>
    <xf numFmtId="38" fontId="0" fillId="0" borderId="0" xfId="3" applyFont="1"/>
    <xf numFmtId="0" fontId="39" fillId="0" borderId="0" xfId="0" applyFont="1" applyAlignment="1">
      <alignment horizontal="left"/>
    </xf>
    <xf numFmtId="0" fontId="50" fillId="0" borderId="0" xfId="0" applyFont="1" applyAlignment="1">
      <alignment vertical="center"/>
    </xf>
    <xf numFmtId="0" fontId="52" fillId="0" borderId="158" xfId="5" applyFont="1" applyBorder="1">
      <alignment vertical="center"/>
    </xf>
    <xf numFmtId="0" fontId="56" fillId="0" borderId="0" xfId="4" applyFont="1" applyAlignment="1">
      <alignment vertical="center"/>
    </xf>
    <xf numFmtId="0" fontId="52" fillId="0" borderId="0" xfId="0" applyFont="1" applyAlignment="1">
      <alignment vertical="center"/>
    </xf>
    <xf numFmtId="0" fontId="56" fillId="0" borderId="63" xfId="4" applyFont="1" applyBorder="1" applyAlignment="1">
      <alignment vertical="center"/>
    </xf>
    <xf numFmtId="0" fontId="52" fillId="0" borderId="0" xfId="5" applyFont="1">
      <alignment vertical="center"/>
    </xf>
    <xf numFmtId="0" fontId="56" fillId="0" borderId="0" xfId="5" applyFont="1">
      <alignment vertical="center"/>
    </xf>
    <xf numFmtId="0" fontId="52" fillId="0" borderId="63" xfId="4" applyFont="1" applyBorder="1" applyAlignment="1">
      <alignment vertical="center"/>
    </xf>
    <xf numFmtId="0" fontId="54" fillId="0" borderId="158" xfId="5" applyFont="1" applyBorder="1">
      <alignment vertical="center"/>
    </xf>
    <xf numFmtId="0" fontId="52" fillId="0" borderId="159" xfId="5" applyFont="1" applyBorder="1">
      <alignment vertical="center"/>
    </xf>
    <xf numFmtId="0" fontId="56" fillId="0" borderId="7" xfId="4" applyFont="1" applyBorder="1" applyAlignment="1">
      <alignment vertical="center"/>
    </xf>
    <xf numFmtId="0" fontId="52" fillId="0" borderId="7" xfId="0" applyFont="1" applyBorder="1" applyAlignment="1">
      <alignment vertical="center"/>
    </xf>
    <xf numFmtId="0" fontId="52" fillId="0" borderId="64" xfId="4" applyFont="1" applyBorder="1" applyAlignment="1">
      <alignment vertical="center"/>
    </xf>
    <xf numFmtId="0" fontId="58" fillId="0" borderId="0" xfId="0" applyFont="1" applyAlignment="1">
      <alignment horizontal="left"/>
    </xf>
    <xf numFmtId="0" fontId="58" fillId="0" borderId="0" xfId="0" applyFont="1"/>
    <xf numFmtId="0" fontId="50" fillId="0" borderId="0" xfId="0" applyFont="1"/>
    <xf numFmtId="0" fontId="42" fillId="0" borderId="119" xfId="0" applyFont="1" applyBorder="1" applyAlignment="1">
      <alignment vertical="center"/>
    </xf>
    <xf numFmtId="0" fontId="49" fillId="5" borderId="156" xfId="4" applyFont="1" applyFill="1" applyBorder="1" applyAlignment="1">
      <alignment vertical="center" wrapText="1"/>
    </xf>
    <xf numFmtId="0" fontId="42" fillId="5" borderId="157" xfId="0" applyFont="1" applyFill="1" applyBorder="1" applyAlignment="1">
      <alignment vertical="center" wrapText="1"/>
    </xf>
    <xf numFmtId="0" fontId="42" fillId="5" borderId="62" xfId="0" applyFont="1" applyFill="1" applyBorder="1" applyAlignment="1">
      <alignment vertical="center" wrapText="1"/>
    </xf>
    <xf numFmtId="0" fontId="49" fillId="5" borderId="158" xfId="4" applyFont="1" applyFill="1" applyBorder="1" applyAlignment="1">
      <alignment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158" xfId="0" applyFont="1" applyFill="1" applyBorder="1" applyAlignment="1">
      <alignment vertical="center" wrapText="1"/>
    </xf>
    <xf numFmtId="38" fontId="59" fillId="4" borderId="119" xfId="0" applyNumberFormat="1" applyFont="1" applyFill="1" applyBorder="1" applyAlignment="1">
      <alignment horizontal="center" vertical="center"/>
    </xf>
    <xf numFmtId="0" fontId="59" fillId="4" borderId="121" xfId="0" applyFont="1" applyFill="1" applyBorder="1" applyAlignment="1">
      <alignment horizontal="center" vertical="center"/>
    </xf>
    <xf numFmtId="0" fontId="43" fillId="0" borderId="11" xfId="0" applyFont="1" applyBorder="1" applyAlignment="1">
      <alignment horizontal="center"/>
    </xf>
    <xf numFmtId="0" fontId="0" fillId="0" borderId="72" xfId="0" applyBorder="1" applyAlignment="1">
      <alignment horizontal="center"/>
    </xf>
    <xf numFmtId="0" fontId="43" fillId="0" borderId="11" xfId="0" applyFont="1" applyBorder="1"/>
    <xf numFmtId="0" fontId="0" fillId="0" borderId="72" xfId="0" applyBorder="1"/>
    <xf numFmtId="38" fontId="46" fillId="0" borderId="119" xfId="0" applyNumberFormat="1" applyFont="1" applyBorder="1"/>
    <xf numFmtId="0" fontId="47" fillId="0" borderId="121" xfId="0" applyFont="1" applyBorder="1"/>
    <xf numFmtId="0" fontId="39" fillId="0" borderId="0" xfId="0" applyFont="1" applyAlignment="1">
      <alignment vertical="top" wrapText="1"/>
    </xf>
    <xf numFmtId="0" fontId="0" fillId="0" borderId="0" xfId="0" applyAlignment="1">
      <alignment vertical="top" wrapText="1"/>
    </xf>
    <xf numFmtId="0" fontId="0" fillId="4" borderId="43" xfId="0" applyFill="1" applyBorder="1" applyAlignment="1">
      <alignment horizontal="center" vertical="center" shrinkToFit="1"/>
    </xf>
    <xf numFmtId="0" fontId="0" fillId="0" borderId="74" xfId="0" applyBorder="1" applyAlignment="1">
      <alignment horizontal="center" vertical="center" shrinkToFit="1"/>
    </xf>
    <xf numFmtId="0" fontId="44" fillId="0" borderId="0" xfId="0" applyFont="1" applyAlignment="1">
      <alignment horizontal="center" vertical="center" wrapText="1"/>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72" xfId="0" applyBorder="1" applyAlignment="1" applyProtection="1">
      <alignment vertical="center" shrinkToFit="1"/>
      <protection locked="0"/>
    </xf>
    <xf numFmtId="0" fontId="0" fillId="4" borderId="0" xfId="0" applyFill="1"/>
    <xf numFmtId="0" fontId="0" fillId="0" borderId="0" xfId="0"/>
    <xf numFmtId="0" fontId="0" fillId="0" borderId="0" xfId="0" applyAlignment="1">
      <alignment vertical="top"/>
    </xf>
    <xf numFmtId="0" fontId="8" fillId="0" borderId="11" xfId="0" applyFont="1" applyBorder="1" applyAlignment="1">
      <alignment horizontal="center" vertical="center" wrapText="1"/>
    </xf>
    <xf numFmtId="0" fontId="8" fillId="0" borderId="72" xfId="0" applyFont="1" applyBorder="1" applyAlignment="1">
      <alignment horizontal="center" vertical="center" wrapText="1"/>
    </xf>
    <xf numFmtId="0" fontId="0" fillId="4" borderId="42" xfId="0" applyFill="1" applyBorder="1" applyAlignment="1">
      <alignment horizontal="center" vertical="center" shrinkToFit="1"/>
    </xf>
    <xf numFmtId="0" fontId="0" fillId="4" borderId="73" xfId="0" applyFill="1" applyBorder="1" applyAlignment="1">
      <alignment horizontal="center" vertical="center" shrinkToFit="1"/>
    </xf>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8" fillId="0" borderId="126" xfId="0" applyFont="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56" fontId="9" fillId="0" borderId="7" xfId="0" applyNumberFormat="1" applyFont="1" applyBorder="1" applyAlignment="1">
      <alignment horizontal="center" vertical="center" shrinkToFi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0" xfId="0" quotePrefix="1" applyAlignment="1">
      <alignment horizontal="center" vertical="center"/>
    </xf>
    <xf numFmtId="0" fontId="0" fillId="0" borderId="1" xfId="0" quotePrefix="1" applyBorder="1" applyAlignment="1">
      <alignment horizontal="center" vertical="center"/>
    </xf>
    <xf numFmtId="0" fontId="8" fillId="0" borderId="2" xfId="0" applyFont="1" applyBorder="1" applyAlignment="1">
      <alignment horizontal="center" vertical="center" wrapText="1"/>
    </xf>
    <xf numFmtId="0" fontId="0" fillId="0" borderId="8" xfId="0" quotePrefix="1" applyBorder="1" applyAlignment="1">
      <alignment horizontal="center" vertical="center"/>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10" xfId="0" quotePrefix="1" applyBorder="1" applyAlignment="1">
      <alignment horizontal="center" vertical="center"/>
    </xf>
    <xf numFmtId="0" fontId="3" fillId="0" borderId="1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9" xfId="0" applyFont="1" applyBorder="1" applyAlignment="1">
      <alignment horizontal="center" vertical="center" shrinkToFi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31"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4" fontId="3" fillId="0" borderId="137"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176" fontId="3" fillId="0" borderId="141"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3"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42" xfId="0" applyNumberFormat="1" applyFont="1" applyBorder="1" applyAlignment="1">
      <alignment horizontal="center" vertical="center" wrapText="1"/>
    </xf>
    <xf numFmtId="176" fontId="3" fillId="0" borderId="95" xfId="0" applyNumberFormat="1" applyFont="1" applyBorder="1" applyAlignment="1">
      <alignment horizontal="center" vertical="center" shrinkToFit="1"/>
    </xf>
  </cellXfs>
  <cellStyles count="6">
    <cellStyle name="桁区切り 2" xfId="3" xr:uid="{4277A73F-5331-42ED-94B8-A4510315821E}"/>
    <cellStyle name="標準" xfId="0" builtinId="0"/>
    <cellStyle name="標準 2" xfId="1" xr:uid="{00000000-0005-0000-0000-000001000000}"/>
    <cellStyle name="標準 2 2" xfId="5" xr:uid="{B82FC0A2-7F42-438C-A946-A35711BC04AF}"/>
    <cellStyle name="標準 3" xfId="2" xr:uid="{BDECF2AA-9146-4310-A895-47B98C43AD1D}"/>
    <cellStyle name="標準_平成１７年度主催競技会要項〈案）" xfId="4" xr:uid="{CA835BD9-F0CB-45D6-8777-E106F58505D3}"/>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464820</xdr:colOff>
      <xdr:row>7</xdr:row>
      <xdr:rowOff>68580</xdr:rowOff>
    </xdr:from>
    <xdr:to>
      <xdr:col>19</xdr:col>
      <xdr:colOff>152400</xdr:colOff>
      <xdr:row>17</xdr:row>
      <xdr:rowOff>71437</xdr:rowOff>
    </xdr:to>
    <xdr:sp macro="" textlink="">
      <xdr:nvSpPr>
        <xdr:cNvPr id="2" name="テキスト ボックス 1">
          <a:extLst>
            <a:ext uri="{FF2B5EF4-FFF2-40B4-BE49-F238E27FC236}">
              <a16:creationId xmlns:a16="http://schemas.microsoft.com/office/drawing/2014/main" id="{21DCD553-F312-4BCC-904A-B2AF6FB1ADB9}"/>
            </a:ext>
          </a:extLst>
        </xdr:cNvPr>
        <xdr:cNvSpPr txBox="1"/>
      </xdr:nvSpPr>
      <xdr:spPr>
        <a:xfrm>
          <a:off x="5308283" y="1416368"/>
          <a:ext cx="7188517" cy="162210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この「振込明細書」、及び「基本データ」「個人エントリー」の</a:t>
          </a:r>
          <a:r>
            <a:rPr kumimoji="1" lang="ja-JP" altLang="en-US" sz="2000">
              <a:solidFill>
                <a:srgbClr val="FF0000"/>
              </a:solidFill>
            </a:rPr>
            <a:t>３</a:t>
          </a:r>
          <a:r>
            <a:rPr kumimoji="1" lang="ja-JP" altLang="en-US" sz="2000"/>
            <a:t>つのシートに必要事項を入力し、申し込んでください。</a:t>
          </a:r>
          <a:endParaRPr kumimoji="1" lang="en-US" altLang="ja-JP" sz="2000"/>
        </a:p>
        <a:p>
          <a:endParaRPr kumimoji="1" lang="en-US" altLang="ja-JP" sz="2000"/>
        </a:p>
        <a:p>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10</xdr:row>
      <xdr:rowOff>0</xdr:rowOff>
    </xdr:from>
    <xdr:to>
      <xdr:col>23</xdr:col>
      <xdr:colOff>523731</xdr:colOff>
      <xdr:row>25</xdr:row>
      <xdr:rowOff>106516</xdr:rowOff>
    </xdr:to>
    <xdr:sp macro="" textlink="">
      <xdr:nvSpPr>
        <xdr:cNvPr id="2" name="テキスト ボックス 1">
          <a:extLst>
            <a:ext uri="{FF2B5EF4-FFF2-40B4-BE49-F238E27FC236}">
              <a16:creationId xmlns:a16="http://schemas.microsoft.com/office/drawing/2014/main" id="{FFC04AAE-1677-4E97-BCA3-54DC04E4E16E}"/>
            </a:ext>
          </a:extLst>
        </xdr:cNvPr>
        <xdr:cNvSpPr txBox="1"/>
      </xdr:nvSpPr>
      <xdr:spPr>
        <a:xfrm>
          <a:off x="6677742" y="2294194"/>
          <a:ext cx="4272279" cy="35631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「最高記録」欄には、前年の</a:t>
          </a:r>
          <a:r>
            <a:rPr kumimoji="1" lang="en-US" altLang="ja-JP" sz="2000"/>
            <a:t>4 </a:t>
          </a:r>
          <a:r>
            <a:rPr kumimoji="1" lang="ja-JP" altLang="en-US" sz="2000"/>
            <a:t>月 </a:t>
          </a:r>
          <a:r>
            <a:rPr kumimoji="1" lang="en-US" altLang="ja-JP" sz="2000"/>
            <a:t>1 </a:t>
          </a:r>
          <a:r>
            <a:rPr kumimoji="1" lang="ja-JP" altLang="en-US" sz="2000"/>
            <a:t>日以降の自己最高記録（生涯記録でない）を入力いただきますが、本年度の記録が無い方は、目標記録を入力いただいても結構です。</a:t>
          </a:r>
          <a:endParaRPr kumimoji="1" lang="en-US" altLang="ja-JP" sz="2000"/>
        </a:p>
        <a:p>
          <a:endParaRPr kumimoji="1" lang="en-US" altLang="ja-JP" sz="2000"/>
        </a:p>
        <a:p>
          <a:r>
            <a:rPr kumimoji="1" lang="ja-JP" altLang="en-US" sz="2000"/>
            <a:t>入力された記録をもとに、組編成を行いますので、必ず入力ください。</a:t>
          </a:r>
          <a:endParaRPr kumimoji="1" lang="en-US" altLang="ja-JP" sz="2000"/>
        </a:p>
        <a:p>
          <a:endParaRPr kumimoji="1" lang="en-US" altLang="ja-JP" sz="2000"/>
        </a:p>
      </xdr:txBody>
    </xdr:sp>
    <xdr:clientData/>
  </xdr:twoCellAnchor>
  <xdr:twoCellAnchor>
    <xdr:from>
      <xdr:col>6</xdr:col>
      <xdr:colOff>307258</xdr:colOff>
      <xdr:row>11</xdr:row>
      <xdr:rowOff>199717</xdr:rowOff>
    </xdr:from>
    <xdr:to>
      <xdr:col>13</xdr:col>
      <xdr:colOff>129049</xdr:colOff>
      <xdr:row>25</xdr:row>
      <xdr:rowOff>44042</xdr:rowOff>
    </xdr:to>
    <xdr:sp macro="" textlink="">
      <xdr:nvSpPr>
        <xdr:cNvPr id="3" name="テキスト ボックス 2">
          <a:extLst>
            <a:ext uri="{FF2B5EF4-FFF2-40B4-BE49-F238E27FC236}">
              <a16:creationId xmlns:a16="http://schemas.microsoft.com/office/drawing/2014/main" id="{D9C44BB4-343B-4687-A72B-390688FC8192}"/>
            </a:ext>
          </a:extLst>
        </xdr:cNvPr>
        <xdr:cNvSpPr txBox="1"/>
      </xdr:nvSpPr>
      <xdr:spPr>
        <a:xfrm>
          <a:off x="2309557" y="2724355"/>
          <a:ext cx="1977718" cy="30705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種目コード</a:t>
          </a:r>
          <a:endParaRPr kumimoji="1" lang="en-US" altLang="ja-JP" sz="2000"/>
        </a:p>
        <a:p>
          <a:r>
            <a:rPr kumimoji="1" lang="ja-JP" altLang="en-US" sz="2000"/>
            <a:t>００９　２０００ｍ</a:t>
          </a:r>
          <a:endParaRPr kumimoji="1" lang="en-US" altLang="ja-JP" sz="2000"/>
        </a:p>
        <a:p>
          <a:r>
            <a:rPr kumimoji="1" lang="ja-JP" altLang="en-US" sz="2000"/>
            <a:t>０１０　３０００ｍ</a:t>
          </a:r>
          <a:endParaRPr kumimoji="1" lang="en-US" altLang="ja-JP" sz="2000"/>
        </a:p>
        <a:p>
          <a:r>
            <a:rPr kumimoji="1" lang="ja-JP" altLang="en-US" sz="2000"/>
            <a:t>０１１　５０００ｍ</a:t>
          </a:r>
          <a:endParaRPr kumimoji="1" lang="en-US" altLang="ja-JP" sz="2000"/>
        </a:p>
        <a:p>
          <a:endParaRPr kumimoji="1" lang="en-US" altLang="ja-JP" sz="2000"/>
        </a:p>
        <a:p>
          <a:r>
            <a:rPr kumimoji="1" lang="ja-JP" altLang="en-US" sz="2000"/>
            <a:t>種別コード</a:t>
          </a:r>
          <a:endParaRPr kumimoji="1" lang="en-US" altLang="ja-JP" sz="2000"/>
        </a:p>
        <a:p>
          <a:r>
            <a:rPr kumimoji="1" lang="ja-JP" altLang="en-US" sz="2000"/>
            <a:t>１　一般</a:t>
          </a:r>
          <a:endParaRPr kumimoji="1" lang="en-US" altLang="ja-JP" sz="2000"/>
        </a:p>
        <a:p>
          <a:r>
            <a:rPr kumimoji="1" lang="ja-JP" altLang="en-US" sz="2000"/>
            <a:t>３　高校</a:t>
          </a:r>
          <a:endParaRPr kumimoji="1" lang="en-US" altLang="ja-JP" sz="2000"/>
        </a:p>
        <a:p>
          <a:r>
            <a:rPr kumimoji="1" lang="ja-JP" altLang="en-US" sz="2000"/>
            <a:t>５　中学</a:t>
          </a:r>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3BF7-F7EA-495C-ADD0-12A442120920}">
  <sheetPr>
    <tabColor rgb="FFFFFF00"/>
  </sheetPr>
  <dimension ref="A1:X71"/>
  <sheetViews>
    <sheetView tabSelected="1" view="pageBreakPreview" zoomScaleNormal="100" zoomScaleSheetLayoutView="100" workbookViewId="0">
      <selection activeCell="H22" sqref="H22"/>
    </sheetView>
  </sheetViews>
  <sheetFormatPr defaultRowHeight="12.75" x14ac:dyDescent="0.25"/>
  <cols>
    <col min="1" max="4" width="9.796875" customWidth="1"/>
    <col min="5" max="5" width="11.1328125" customWidth="1"/>
    <col min="6" max="6" width="9.796875" customWidth="1"/>
    <col min="7" max="7" width="4" customWidth="1"/>
    <col min="8" max="8" width="3.6640625" customWidth="1"/>
    <col min="9" max="9" width="14.33203125" customWidth="1"/>
    <col min="257" max="260" width="9.796875" customWidth="1"/>
    <col min="261" max="261" width="11.1328125" customWidth="1"/>
    <col min="262" max="262" width="9.796875" customWidth="1"/>
    <col min="263" max="263" width="4" customWidth="1"/>
    <col min="264" max="264" width="3.6640625" customWidth="1"/>
    <col min="265" max="265" width="14.33203125" customWidth="1"/>
    <col min="513" max="516" width="9.796875" customWidth="1"/>
    <col min="517" max="517" width="11.1328125" customWidth="1"/>
    <col min="518" max="518" width="9.796875" customWidth="1"/>
    <col min="519" max="519" width="4" customWidth="1"/>
    <col min="520" max="520" width="3.6640625" customWidth="1"/>
    <col min="521" max="521" width="14.33203125" customWidth="1"/>
    <col min="769" max="772" width="9.796875" customWidth="1"/>
    <col min="773" max="773" width="11.1328125" customWidth="1"/>
    <col min="774" max="774" width="9.796875" customWidth="1"/>
    <col min="775" max="775" width="4" customWidth="1"/>
    <col min="776" max="776" width="3.6640625" customWidth="1"/>
    <col min="777" max="777" width="14.33203125" customWidth="1"/>
    <col min="1025" max="1028" width="9.796875" customWidth="1"/>
    <col min="1029" max="1029" width="11.1328125" customWidth="1"/>
    <col min="1030" max="1030" width="9.796875" customWidth="1"/>
    <col min="1031" max="1031" width="4" customWidth="1"/>
    <col min="1032" max="1032" width="3.6640625" customWidth="1"/>
    <col min="1033" max="1033" width="14.33203125" customWidth="1"/>
    <col min="1281" max="1284" width="9.796875" customWidth="1"/>
    <col min="1285" max="1285" width="11.1328125" customWidth="1"/>
    <col min="1286" max="1286" width="9.796875" customWidth="1"/>
    <col min="1287" max="1287" width="4" customWidth="1"/>
    <col min="1288" max="1288" width="3.6640625" customWidth="1"/>
    <col min="1289" max="1289" width="14.33203125" customWidth="1"/>
    <col min="1537" max="1540" width="9.796875" customWidth="1"/>
    <col min="1541" max="1541" width="11.1328125" customWidth="1"/>
    <col min="1542" max="1542" width="9.796875" customWidth="1"/>
    <col min="1543" max="1543" width="4" customWidth="1"/>
    <col min="1544" max="1544" width="3.6640625" customWidth="1"/>
    <col min="1545" max="1545" width="14.33203125" customWidth="1"/>
    <col min="1793" max="1796" width="9.796875" customWidth="1"/>
    <col min="1797" max="1797" width="11.1328125" customWidth="1"/>
    <col min="1798" max="1798" width="9.796875" customWidth="1"/>
    <col min="1799" max="1799" width="4" customWidth="1"/>
    <col min="1800" max="1800" width="3.6640625" customWidth="1"/>
    <col min="1801" max="1801" width="14.33203125" customWidth="1"/>
    <col min="2049" max="2052" width="9.796875" customWidth="1"/>
    <col min="2053" max="2053" width="11.1328125" customWidth="1"/>
    <col min="2054" max="2054" width="9.796875" customWidth="1"/>
    <col min="2055" max="2055" width="4" customWidth="1"/>
    <col min="2056" max="2056" width="3.6640625" customWidth="1"/>
    <col min="2057" max="2057" width="14.33203125" customWidth="1"/>
    <col min="2305" max="2308" width="9.796875" customWidth="1"/>
    <col min="2309" max="2309" width="11.1328125" customWidth="1"/>
    <col min="2310" max="2310" width="9.796875" customWidth="1"/>
    <col min="2311" max="2311" width="4" customWidth="1"/>
    <col min="2312" max="2312" width="3.6640625" customWidth="1"/>
    <col min="2313" max="2313" width="14.33203125" customWidth="1"/>
    <col min="2561" max="2564" width="9.796875" customWidth="1"/>
    <col min="2565" max="2565" width="11.1328125" customWidth="1"/>
    <col min="2566" max="2566" width="9.796875" customWidth="1"/>
    <col min="2567" max="2567" width="4" customWidth="1"/>
    <col min="2568" max="2568" width="3.6640625" customWidth="1"/>
    <col min="2569" max="2569" width="14.33203125" customWidth="1"/>
    <col min="2817" max="2820" width="9.796875" customWidth="1"/>
    <col min="2821" max="2821" width="11.1328125" customWidth="1"/>
    <col min="2822" max="2822" width="9.796875" customWidth="1"/>
    <col min="2823" max="2823" width="4" customWidth="1"/>
    <col min="2824" max="2824" width="3.6640625" customWidth="1"/>
    <col min="2825" max="2825" width="14.33203125" customWidth="1"/>
    <col min="3073" max="3076" width="9.796875" customWidth="1"/>
    <col min="3077" max="3077" width="11.1328125" customWidth="1"/>
    <col min="3078" max="3078" width="9.796875" customWidth="1"/>
    <col min="3079" max="3079" width="4" customWidth="1"/>
    <col min="3080" max="3080" width="3.6640625" customWidth="1"/>
    <col min="3081" max="3081" width="14.33203125" customWidth="1"/>
    <col min="3329" max="3332" width="9.796875" customWidth="1"/>
    <col min="3333" max="3333" width="11.1328125" customWidth="1"/>
    <col min="3334" max="3334" width="9.796875" customWidth="1"/>
    <col min="3335" max="3335" width="4" customWidth="1"/>
    <col min="3336" max="3336" width="3.6640625" customWidth="1"/>
    <col min="3337" max="3337" width="14.33203125" customWidth="1"/>
    <col min="3585" max="3588" width="9.796875" customWidth="1"/>
    <col min="3589" max="3589" width="11.1328125" customWidth="1"/>
    <col min="3590" max="3590" width="9.796875" customWidth="1"/>
    <col min="3591" max="3591" width="4" customWidth="1"/>
    <col min="3592" max="3592" width="3.6640625" customWidth="1"/>
    <col min="3593" max="3593" width="14.33203125" customWidth="1"/>
    <col min="3841" max="3844" width="9.796875" customWidth="1"/>
    <col min="3845" max="3845" width="11.1328125" customWidth="1"/>
    <col min="3846" max="3846" width="9.796875" customWidth="1"/>
    <col min="3847" max="3847" width="4" customWidth="1"/>
    <col min="3848" max="3848" width="3.6640625" customWidth="1"/>
    <col min="3849" max="3849" width="14.33203125" customWidth="1"/>
    <col min="4097" max="4100" width="9.796875" customWidth="1"/>
    <col min="4101" max="4101" width="11.1328125" customWidth="1"/>
    <col min="4102" max="4102" width="9.796875" customWidth="1"/>
    <col min="4103" max="4103" width="4" customWidth="1"/>
    <col min="4104" max="4104" width="3.6640625" customWidth="1"/>
    <col min="4105" max="4105" width="14.33203125" customWidth="1"/>
    <col min="4353" max="4356" width="9.796875" customWidth="1"/>
    <col min="4357" max="4357" width="11.1328125" customWidth="1"/>
    <col min="4358" max="4358" width="9.796875" customWidth="1"/>
    <col min="4359" max="4359" width="4" customWidth="1"/>
    <col min="4360" max="4360" width="3.6640625" customWidth="1"/>
    <col min="4361" max="4361" width="14.33203125" customWidth="1"/>
    <col min="4609" max="4612" width="9.796875" customWidth="1"/>
    <col min="4613" max="4613" width="11.1328125" customWidth="1"/>
    <col min="4614" max="4614" width="9.796875" customWidth="1"/>
    <col min="4615" max="4615" width="4" customWidth="1"/>
    <col min="4616" max="4616" width="3.6640625" customWidth="1"/>
    <col min="4617" max="4617" width="14.33203125" customWidth="1"/>
    <col min="4865" max="4868" width="9.796875" customWidth="1"/>
    <col min="4869" max="4869" width="11.1328125" customWidth="1"/>
    <col min="4870" max="4870" width="9.796875" customWidth="1"/>
    <col min="4871" max="4871" width="4" customWidth="1"/>
    <col min="4872" max="4872" width="3.6640625" customWidth="1"/>
    <col min="4873" max="4873" width="14.33203125" customWidth="1"/>
    <col min="5121" max="5124" width="9.796875" customWidth="1"/>
    <col min="5125" max="5125" width="11.1328125" customWidth="1"/>
    <col min="5126" max="5126" width="9.796875" customWidth="1"/>
    <col min="5127" max="5127" width="4" customWidth="1"/>
    <col min="5128" max="5128" width="3.6640625" customWidth="1"/>
    <col min="5129" max="5129" width="14.33203125" customWidth="1"/>
    <col min="5377" max="5380" width="9.796875" customWidth="1"/>
    <col min="5381" max="5381" width="11.1328125" customWidth="1"/>
    <col min="5382" max="5382" width="9.796875" customWidth="1"/>
    <col min="5383" max="5383" width="4" customWidth="1"/>
    <col min="5384" max="5384" width="3.6640625" customWidth="1"/>
    <col min="5385" max="5385" width="14.33203125" customWidth="1"/>
    <col min="5633" max="5636" width="9.796875" customWidth="1"/>
    <col min="5637" max="5637" width="11.1328125" customWidth="1"/>
    <col min="5638" max="5638" width="9.796875" customWidth="1"/>
    <col min="5639" max="5639" width="4" customWidth="1"/>
    <col min="5640" max="5640" width="3.6640625" customWidth="1"/>
    <col min="5641" max="5641" width="14.33203125" customWidth="1"/>
    <col min="5889" max="5892" width="9.796875" customWidth="1"/>
    <col min="5893" max="5893" width="11.1328125" customWidth="1"/>
    <col min="5894" max="5894" width="9.796875" customWidth="1"/>
    <col min="5895" max="5895" width="4" customWidth="1"/>
    <col min="5896" max="5896" width="3.6640625" customWidth="1"/>
    <col min="5897" max="5897" width="14.33203125" customWidth="1"/>
    <col min="6145" max="6148" width="9.796875" customWidth="1"/>
    <col min="6149" max="6149" width="11.1328125" customWidth="1"/>
    <col min="6150" max="6150" width="9.796875" customWidth="1"/>
    <col min="6151" max="6151" width="4" customWidth="1"/>
    <col min="6152" max="6152" width="3.6640625" customWidth="1"/>
    <col min="6153" max="6153" width="14.33203125" customWidth="1"/>
    <col min="6401" max="6404" width="9.796875" customWidth="1"/>
    <col min="6405" max="6405" width="11.1328125" customWidth="1"/>
    <col min="6406" max="6406" width="9.796875" customWidth="1"/>
    <col min="6407" max="6407" width="4" customWidth="1"/>
    <col min="6408" max="6408" width="3.6640625" customWidth="1"/>
    <col min="6409" max="6409" width="14.33203125" customWidth="1"/>
    <col min="6657" max="6660" width="9.796875" customWidth="1"/>
    <col min="6661" max="6661" width="11.1328125" customWidth="1"/>
    <col min="6662" max="6662" width="9.796875" customWidth="1"/>
    <col min="6663" max="6663" width="4" customWidth="1"/>
    <col min="6664" max="6664" width="3.6640625" customWidth="1"/>
    <col min="6665" max="6665" width="14.33203125" customWidth="1"/>
    <col min="6913" max="6916" width="9.796875" customWidth="1"/>
    <col min="6917" max="6917" width="11.1328125" customWidth="1"/>
    <col min="6918" max="6918" width="9.796875" customWidth="1"/>
    <col min="6919" max="6919" width="4" customWidth="1"/>
    <col min="6920" max="6920" width="3.6640625" customWidth="1"/>
    <col min="6921" max="6921" width="14.33203125" customWidth="1"/>
    <col min="7169" max="7172" width="9.796875" customWidth="1"/>
    <col min="7173" max="7173" width="11.1328125" customWidth="1"/>
    <col min="7174" max="7174" width="9.796875" customWidth="1"/>
    <col min="7175" max="7175" width="4" customWidth="1"/>
    <col min="7176" max="7176" width="3.6640625" customWidth="1"/>
    <col min="7177" max="7177" width="14.33203125" customWidth="1"/>
    <col min="7425" max="7428" width="9.796875" customWidth="1"/>
    <col min="7429" max="7429" width="11.1328125" customWidth="1"/>
    <col min="7430" max="7430" width="9.796875" customWidth="1"/>
    <col min="7431" max="7431" width="4" customWidth="1"/>
    <col min="7432" max="7432" width="3.6640625" customWidth="1"/>
    <col min="7433" max="7433" width="14.33203125" customWidth="1"/>
    <col min="7681" max="7684" width="9.796875" customWidth="1"/>
    <col min="7685" max="7685" width="11.1328125" customWidth="1"/>
    <col min="7686" max="7686" width="9.796875" customWidth="1"/>
    <col min="7687" max="7687" width="4" customWidth="1"/>
    <col min="7688" max="7688" width="3.6640625" customWidth="1"/>
    <col min="7689" max="7689" width="14.33203125" customWidth="1"/>
    <col min="7937" max="7940" width="9.796875" customWidth="1"/>
    <col min="7941" max="7941" width="11.1328125" customWidth="1"/>
    <col min="7942" max="7942" width="9.796875" customWidth="1"/>
    <col min="7943" max="7943" width="4" customWidth="1"/>
    <col min="7944" max="7944" width="3.6640625" customWidth="1"/>
    <col min="7945" max="7945" width="14.33203125" customWidth="1"/>
    <col min="8193" max="8196" width="9.796875" customWidth="1"/>
    <col min="8197" max="8197" width="11.1328125" customWidth="1"/>
    <col min="8198" max="8198" width="9.796875" customWidth="1"/>
    <col min="8199" max="8199" width="4" customWidth="1"/>
    <col min="8200" max="8200" width="3.6640625" customWidth="1"/>
    <col min="8201" max="8201" width="14.33203125" customWidth="1"/>
    <col min="8449" max="8452" width="9.796875" customWidth="1"/>
    <col min="8453" max="8453" width="11.1328125" customWidth="1"/>
    <col min="8454" max="8454" width="9.796875" customWidth="1"/>
    <col min="8455" max="8455" width="4" customWidth="1"/>
    <col min="8456" max="8456" width="3.6640625" customWidth="1"/>
    <col min="8457" max="8457" width="14.33203125" customWidth="1"/>
    <col min="8705" max="8708" width="9.796875" customWidth="1"/>
    <col min="8709" max="8709" width="11.1328125" customWidth="1"/>
    <col min="8710" max="8710" width="9.796875" customWidth="1"/>
    <col min="8711" max="8711" width="4" customWidth="1"/>
    <col min="8712" max="8712" width="3.6640625" customWidth="1"/>
    <col min="8713" max="8713" width="14.33203125" customWidth="1"/>
    <col min="8961" max="8964" width="9.796875" customWidth="1"/>
    <col min="8965" max="8965" width="11.1328125" customWidth="1"/>
    <col min="8966" max="8966" width="9.796875" customWidth="1"/>
    <col min="8967" max="8967" width="4" customWidth="1"/>
    <col min="8968" max="8968" width="3.6640625" customWidth="1"/>
    <col min="8969" max="8969" width="14.33203125" customWidth="1"/>
    <col min="9217" max="9220" width="9.796875" customWidth="1"/>
    <col min="9221" max="9221" width="11.1328125" customWidth="1"/>
    <col min="9222" max="9222" width="9.796875" customWidth="1"/>
    <col min="9223" max="9223" width="4" customWidth="1"/>
    <col min="9224" max="9224" width="3.6640625" customWidth="1"/>
    <col min="9225" max="9225" width="14.33203125" customWidth="1"/>
    <col min="9473" max="9476" width="9.796875" customWidth="1"/>
    <col min="9477" max="9477" width="11.1328125" customWidth="1"/>
    <col min="9478" max="9478" width="9.796875" customWidth="1"/>
    <col min="9479" max="9479" width="4" customWidth="1"/>
    <col min="9480" max="9480" width="3.6640625" customWidth="1"/>
    <col min="9481" max="9481" width="14.33203125" customWidth="1"/>
    <col min="9729" max="9732" width="9.796875" customWidth="1"/>
    <col min="9733" max="9733" width="11.1328125" customWidth="1"/>
    <col min="9734" max="9734" width="9.796875" customWidth="1"/>
    <col min="9735" max="9735" width="4" customWidth="1"/>
    <col min="9736" max="9736" width="3.6640625" customWidth="1"/>
    <col min="9737" max="9737" width="14.33203125" customWidth="1"/>
    <col min="9985" max="9988" width="9.796875" customWidth="1"/>
    <col min="9989" max="9989" width="11.1328125" customWidth="1"/>
    <col min="9990" max="9990" width="9.796875" customWidth="1"/>
    <col min="9991" max="9991" width="4" customWidth="1"/>
    <col min="9992" max="9992" width="3.6640625" customWidth="1"/>
    <col min="9993" max="9993" width="14.33203125" customWidth="1"/>
    <col min="10241" max="10244" width="9.796875" customWidth="1"/>
    <col min="10245" max="10245" width="11.1328125" customWidth="1"/>
    <col min="10246" max="10246" width="9.796875" customWidth="1"/>
    <col min="10247" max="10247" width="4" customWidth="1"/>
    <col min="10248" max="10248" width="3.6640625" customWidth="1"/>
    <col min="10249" max="10249" width="14.33203125" customWidth="1"/>
    <col min="10497" max="10500" width="9.796875" customWidth="1"/>
    <col min="10501" max="10501" width="11.1328125" customWidth="1"/>
    <col min="10502" max="10502" width="9.796875" customWidth="1"/>
    <col min="10503" max="10503" width="4" customWidth="1"/>
    <col min="10504" max="10504" width="3.6640625" customWidth="1"/>
    <col min="10505" max="10505" width="14.33203125" customWidth="1"/>
    <col min="10753" max="10756" width="9.796875" customWidth="1"/>
    <col min="10757" max="10757" width="11.1328125" customWidth="1"/>
    <col min="10758" max="10758" width="9.796875" customWidth="1"/>
    <col min="10759" max="10759" width="4" customWidth="1"/>
    <col min="10760" max="10760" width="3.6640625" customWidth="1"/>
    <col min="10761" max="10761" width="14.33203125" customWidth="1"/>
    <col min="11009" max="11012" width="9.796875" customWidth="1"/>
    <col min="11013" max="11013" width="11.1328125" customWidth="1"/>
    <col min="11014" max="11014" width="9.796875" customWidth="1"/>
    <col min="11015" max="11015" width="4" customWidth="1"/>
    <col min="11016" max="11016" width="3.6640625" customWidth="1"/>
    <col min="11017" max="11017" width="14.33203125" customWidth="1"/>
    <col min="11265" max="11268" width="9.796875" customWidth="1"/>
    <col min="11269" max="11269" width="11.1328125" customWidth="1"/>
    <col min="11270" max="11270" width="9.796875" customWidth="1"/>
    <col min="11271" max="11271" width="4" customWidth="1"/>
    <col min="11272" max="11272" width="3.6640625" customWidth="1"/>
    <col min="11273" max="11273" width="14.33203125" customWidth="1"/>
    <col min="11521" max="11524" width="9.796875" customWidth="1"/>
    <col min="11525" max="11525" width="11.1328125" customWidth="1"/>
    <col min="11526" max="11526" width="9.796875" customWidth="1"/>
    <col min="11527" max="11527" width="4" customWidth="1"/>
    <col min="11528" max="11528" width="3.6640625" customWidth="1"/>
    <col min="11529" max="11529" width="14.33203125" customWidth="1"/>
    <col min="11777" max="11780" width="9.796875" customWidth="1"/>
    <col min="11781" max="11781" width="11.1328125" customWidth="1"/>
    <col min="11782" max="11782" width="9.796875" customWidth="1"/>
    <col min="11783" max="11783" width="4" customWidth="1"/>
    <col min="11784" max="11784" width="3.6640625" customWidth="1"/>
    <col min="11785" max="11785" width="14.33203125" customWidth="1"/>
    <col min="12033" max="12036" width="9.796875" customWidth="1"/>
    <col min="12037" max="12037" width="11.1328125" customWidth="1"/>
    <col min="12038" max="12038" width="9.796875" customWidth="1"/>
    <col min="12039" max="12039" width="4" customWidth="1"/>
    <col min="12040" max="12040" width="3.6640625" customWidth="1"/>
    <col min="12041" max="12041" width="14.33203125" customWidth="1"/>
    <col min="12289" max="12292" width="9.796875" customWidth="1"/>
    <col min="12293" max="12293" width="11.1328125" customWidth="1"/>
    <col min="12294" max="12294" width="9.796875" customWidth="1"/>
    <col min="12295" max="12295" width="4" customWidth="1"/>
    <col min="12296" max="12296" width="3.6640625" customWidth="1"/>
    <col min="12297" max="12297" width="14.33203125" customWidth="1"/>
    <col min="12545" max="12548" width="9.796875" customWidth="1"/>
    <col min="12549" max="12549" width="11.1328125" customWidth="1"/>
    <col min="12550" max="12550" width="9.796875" customWidth="1"/>
    <col min="12551" max="12551" width="4" customWidth="1"/>
    <col min="12552" max="12552" width="3.6640625" customWidth="1"/>
    <col min="12553" max="12553" width="14.33203125" customWidth="1"/>
    <col min="12801" max="12804" width="9.796875" customWidth="1"/>
    <col min="12805" max="12805" width="11.1328125" customWidth="1"/>
    <col min="12806" max="12806" width="9.796875" customWidth="1"/>
    <col min="12807" max="12807" width="4" customWidth="1"/>
    <col min="12808" max="12808" width="3.6640625" customWidth="1"/>
    <col min="12809" max="12809" width="14.33203125" customWidth="1"/>
    <col min="13057" max="13060" width="9.796875" customWidth="1"/>
    <col min="13061" max="13061" width="11.1328125" customWidth="1"/>
    <col min="13062" max="13062" width="9.796875" customWidth="1"/>
    <col min="13063" max="13063" width="4" customWidth="1"/>
    <col min="13064" max="13064" width="3.6640625" customWidth="1"/>
    <col min="13065" max="13065" width="14.33203125" customWidth="1"/>
    <col min="13313" max="13316" width="9.796875" customWidth="1"/>
    <col min="13317" max="13317" width="11.1328125" customWidth="1"/>
    <col min="13318" max="13318" width="9.796875" customWidth="1"/>
    <col min="13319" max="13319" width="4" customWidth="1"/>
    <col min="13320" max="13320" width="3.6640625" customWidth="1"/>
    <col min="13321" max="13321" width="14.33203125" customWidth="1"/>
    <col min="13569" max="13572" width="9.796875" customWidth="1"/>
    <col min="13573" max="13573" width="11.1328125" customWidth="1"/>
    <col min="13574" max="13574" width="9.796875" customWidth="1"/>
    <col min="13575" max="13575" width="4" customWidth="1"/>
    <col min="13576" max="13576" width="3.6640625" customWidth="1"/>
    <col min="13577" max="13577" width="14.33203125" customWidth="1"/>
    <col min="13825" max="13828" width="9.796875" customWidth="1"/>
    <col min="13829" max="13829" width="11.1328125" customWidth="1"/>
    <col min="13830" max="13830" width="9.796875" customWidth="1"/>
    <col min="13831" max="13831" width="4" customWidth="1"/>
    <col min="13832" max="13832" width="3.6640625" customWidth="1"/>
    <col min="13833" max="13833" width="14.33203125" customWidth="1"/>
    <col min="14081" max="14084" width="9.796875" customWidth="1"/>
    <col min="14085" max="14085" width="11.1328125" customWidth="1"/>
    <col min="14086" max="14086" width="9.796875" customWidth="1"/>
    <col min="14087" max="14087" width="4" customWidth="1"/>
    <col min="14088" max="14088" width="3.6640625" customWidth="1"/>
    <col min="14089" max="14089" width="14.33203125" customWidth="1"/>
    <col min="14337" max="14340" width="9.796875" customWidth="1"/>
    <col min="14341" max="14341" width="11.1328125" customWidth="1"/>
    <col min="14342" max="14342" width="9.796875" customWidth="1"/>
    <col min="14343" max="14343" width="4" customWidth="1"/>
    <col min="14344" max="14344" width="3.6640625" customWidth="1"/>
    <col min="14345" max="14345" width="14.33203125" customWidth="1"/>
    <col min="14593" max="14596" width="9.796875" customWidth="1"/>
    <col min="14597" max="14597" width="11.1328125" customWidth="1"/>
    <col min="14598" max="14598" width="9.796875" customWidth="1"/>
    <col min="14599" max="14599" width="4" customWidth="1"/>
    <col min="14600" max="14600" width="3.6640625" customWidth="1"/>
    <col min="14601" max="14601" width="14.33203125" customWidth="1"/>
    <col min="14849" max="14852" width="9.796875" customWidth="1"/>
    <col min="14853" max="14853" width="11.1328125" customWidth="1"/>
    <col min="14854" max="14854" width="9.796875" customWidth="1"/>
    <col min="14855" max="14855" width="4" customWidth="1"/>
    <col min="14856" max="14856" width="3.6640625" customWidth="1"/>
    <col min="14857" max="14857" width="14.33203125" customWidth="1"/>
    <col min="15105" max="15108" width="9.796875" customWidth="1"/>
    <col min="15109" max="15109" width="11.1328125" customWidth="1"/>
    <col min="15110" max="15110" width="9.796875" customWidth="1"/>
    <col min="15111" max="15111" width="4" customWidth="1"/>
    <col min="15112" max="15112" width="3.6640625" customWidth="1"/>
    <col min="15113" max="15113" width="14.33203125" customWidth="1"/>
    <col min="15361" max="15364" width="9.796875" customWidth="1"/>
    <col min="15365" max="15365" width="11.1328125" customWidth="1"/>
    <col min="15366" max="15366" width="9.796875" customWidth="1"/>
    <col min="15367" max="15367" width="4" customWidth="1"/>
    <col min="15368" max="15368" width="3.6640625" customWidth="1"/>
    <col min="15369" max="15369" width="14.33203125" customWidth="1"/>
    <col min="15617" max="15620" width="9.796875" customWidth="1"/>
    <col min="15621" max="15621" width="11.1328125" customWidth="1"/>
    <col min="15622" max="15622" width="9.796875" customWidth="1"/>
    <col min="15623" max="15623" width="4" customWidth="1"/>
    <col min="15624" max="15624" width="3.6640625" customWidth="1"/>
    <col min="15625" max="15625" width="14.33203125" customWidth="1"/>
    <col min="15873" max="15876" width="9.796875" customWidth="1"/>
    <col min="15877" max="15877" width="11.1328125" customWidth="1"/>
    <col min="15878" max="15878" width="9.796875" customWidth="1"/>
    <col min="15879" max="15879" width="4" customWidth="1"/>
    <col min="15880" max="15880" width="3.6640625" customWidth="1"/>
    <col min="15881" max="15881" width="14.33203125" customWidth="1"/>
    <col min="16129" max="16132" width="9.796875" customWidth="1"/>
    <col min="16133" max="16133" width="11.1328125" customWidth="1"/>
    <col min="16134" max="16134" width="9.796875" customWidth="1"/>
    <col min="16135" max="16135" width="4" customWidth="1"/>
    <col min="16136" max="16136" width="3.6640625" customWidth="1"/>
    <col min="16137" max="16137" width="14.33203125" customWidth="1"/>
  </cols>
  <sheetData>
    <row r="1" spans="1:11" x14ac:dyDescent="0.25">
      <c r="A1" s="1" t="s">
        <v>2260</v>
      </c>
    </row>
    <row r="2" spans="1:11" ht="17.45" customHeight="1" thickBot="1" x14ac:dyDescent="0.3">
      <c r="C2" s="463" t="str">
        <f>基本データ!C7</f>
        <v>北丹陸協長距離記録会</v>
      </c>
      <c r="D2" s="464"/>
      <c r="E2" s="464"/>
      <c r="F2" s="465"/>
      <c r="G2" s="466"/>
      <c r="H2" s="467"/>
      <c r="I2" s="467"/>
      <c r="J2" s="458" t="s">
        <v>2261</v>
      </c>
      <c r="K2" s="459"/>
    </row>
    <row r="3" spans="1:11" ht="18.600000000000001" customHeight="1" x14ac:dyDescent="0.25">
      <c r="A3" s="400" t="s">
        <v>2262</v>
      </c>
      <c r="B3" s="401"/>
      <c r="C3" s="401"/>
      <c r="D3" s="401"/>
      <c r="E3" s="402" t="s">
        <v>2263</v>
      </c>
      <c r="F3" s="403" t="s">
        <v>2264</v>
      </c>
      <c r="G3" s="401"/>
      <c r="H3" s="401"/>
      <c r="I3" s="401"/>
      <c r="J3" s="459"/>
      <c r="K3" s="459"/>
    </row>
    <row r="4" spans="1:11" ht="13.15" thickBot="1" x14ac:dyDescent="0.3">
      <c r="A4" s="401"/>
      <c r="B4" s="401"/>
      <c r="C4" s="401"/>
      <c r="D4" s="401"/>
      <c r="E4" s="404">
        <f>基本データ!J23</f>
        <v>0</v>
      </c>
      <c r="F4" s="405">
        <f>E4*300</f>
        <v>0</v>
      </c>
      <c r="G4" s="401"/>
      <c r="H4" s="401"/>
      <c r="I4" s="401"/>
      <c r="J4" s="468"/>
      <c r="K4" s="468"/>
    </row>
    <row r="5" spans="1:11" x14ac:dyDescent="0.25">
      <c r="A5" s="401"/>
      <c r="B5" s="401"/>
      <c r="C5" s="401"/>
      <c r="D5" s="401"/>
      <c r="E5" s="401"/>
      <c r="F5" s="406"/>
      <c r="G5" s="401"/>
      <c r="H5" s="401"/>
      <c r="I5" s="401"/>
      <c r="J5" s="468"/>
      <c r="K5" s="468"/>
    </row>
    <row r="6" spans="1:11" ht="19.25" customHeight="1" x14ac:dyDescent="0.25">
      <c r="A6" s="400" t="s">
        <v>2265</v>
      </c>
      <c r="B6" s="401"/>
      <c r="C6" s="401"/>
      <c r="D6" s="401"/>
      <c r="E6" s="401"/>
      <c r="F6" s="406"/>
      <c r="G6" s="401"/>
      <c r="H6" s="401"/>
      <c r="I6" s="401"/>
    </row>
    <row r="7" spans="1:11" x14ac:dyDescent="0.25">
      <c r="A7" s="13" t="s">
        <v>48</v>
      </c>
      <c r="B7" s="469" t="s">
        <v>98</v>
      </c>
      <c r="C7" s="470"/>
    </row>
    <row r="8" spans="1:11" x14ac:dyDescent="0.25">
      <c r="A8" s="407"/>
      <c r="B8" s="471"/>
      <c r="C8" s="472"/>
      <c r="D8" s="408" t="s">
        <v>2266</v>
      </c>
    </row>
    <row r="9" spans="1:11" x14ac:dyDescent="0.25">
      <c r="A9" s="409"/>
      <c r="B9" s="460"/>
      <c r="C9" s="461"/>
      <c r="D9" s="408"/>
    </row>
    <row r="10" spans="1:11" x14ac:dyDescent="0.25">
      <c r="A10" s="409"/>
      <c r="B10" s="460"/>
      <c r="C10" s="461"/>
      <c r="D10" s="408"/>
    </row>
    <row r="11" spans="1:11" x14ac:dyDescent="0.25">
      <c r="A11" s="409"/>
      <c r="B11" s="460"/>
      <c r="C11" s="461"/>
      <c r="D11" s="408"/>
    </row>
    <row r="12" spans="1:11" x14ac:dyDescent="0.25">
      <c r="A12" s="409"/>
      <c r="B12" s="460"/>
      <c r="C12" s="461"/>
      <c r="D12" s="408"/>
    </row>
    <row r="13" spans="1:11" x14ac:dyDescent="0.25">
      <c r="A13" s="409"/>
      <c r="B13" s="460"/>
      <c r="C13" s="461"/>
      <c r="D13" s="408"/>
    </row>
    <row r="14" spans="1:11" x14ac:dyDescent="0.25">
      <c r="A14" s="409"/>
      <c r="B14" s="460"/>
      <c r="C14" s="461"/>
      <c r="D14" s="408"/>
    </row>
    <row r="15" spans="1:11" x14ac:dyDescent="0.25">
      <c r="A15" s="409"/>
      <c r="B15" s="460"/>
      <c r="C15" s="461"/>
      <c r="D15" s="408"/>
    </row>
    <row r="16" spans="1:11" x14ac:dyDescent="0.25">
      <c r="A16" s="409"/>
      <c r="B16" s="460"/>
      <c r="C16" s="461"/>
      <c r="D16" s="408"/>
    </row>
    <row r="17" spans="1:13" x14ac:dyDescent="0.25">
      <c r="A17" s="409"/>
      <c r="B17" s="460"/>
      <c r="C17" s="461"/>
      <c r="D17" s="408"/>
    </row>
    <row r="18" spans="1:13" x14ac:dyDescent="0.25">
      <c r="A18" s="409"/>
      <c r="B18" s="460"/>
      <c r="C18" s="461"/>
      <c r="D18" s="408"/>
    </row>
    <row r="19" spans="1:13" x14ac:dyDescent="0.25">
      <c r="A19" s="409"/>
      <c r="B19" s="460"/>
      <c r="C19" s="461"/>
      <c r="D19" s="408"/>
    </row>
    <row r="20" spans="1:13" x14ac:dyDescent="0.25">
      <c r="A20" s="409"/>
      <c r="B20" s="460"/>
      <c r="C20" s="461"/>
      <c r="D20" s="408"/>
    </row>
    <row r="21" spans="1:13" x14ac:dyDescent="0.25">
      <c r="A21" s="409"/>
      <c r="B21" s="460"/>
      <c r="C21" s="461"/>
      <c r="D21" s="408"/>
    </row>
    <row r="22" spans="1:13" x14ac:dyDescent="0.25">
      <c r="A22" s="409"/>
      <c r="B22" s="460"/>
      <c r="C22" s="461"/>
      <c r="D22" s="408"/>
    </row>
    <row r="23" spans="1:13" x14ac:dyDescent="0.25">
      <c r="A23" s="409"/>
      <c r="B23" s="460"/>
      <c r="C23" s="461"/>
      <c r="D23" s="408"/>
    </row>
    <row r="24" spans="1:13" x14ac:dyDescent="0.25">
      <c r="A24" s="409"/>
      <c r="B24" s="460"/>
      <c r="C24" s="461"/>
      <c r="D24" s="408"/>
    </row>
    <row r="25" spans="1:13" x14ac:dyDescent="0.25">
      <c r="A25" s="409"/>
      <c r="B25" s="460"/>
      <c r="C25" s="461"/>
      <c r="D25" s="408"/>
    </row>
    <row r="26" spans="1:13" ht="13.15" thickBot="1" x14ac:dyDescent="0.3">
      <c r="A26" s="36"/>
      <c r="B26" s="36"/>
      <c r="C26" s="36"/>
      <c r="D26" s="36"/>
      <c r="E26" s="36"/>
      <c r="F26" s="410"/>
      <c r="H26" s="114"/>
      <c r="I26" s="114"/>
    </row>
    <row r="27" spans="1:13" x14ac:dyDescent="0.25">
      <c r="A27" s="411"/>
      <c r="B27" s="462"/>
      <c r="C27" s="462"/>
      <c r="D27" s="411"/>
      <c r="E27" s="402" t="s">
        <v>2267</v>
      </c>
      <c r="F27" s="403" t="s">
        <v>2264</v>
      </c>
      <c r="G27" s="401"/>
      <c r="H27" s="401"/>
      <c r="I27" s="401"/>
    </row>
    <row r="28" spans="1:13" ht="13.15" thickBot="1" x14ac:dyDescent="0.3">
      <c r="A28" s="401"/>
      <c r="B28" s="401"/>
      <c r="C28" s="401"/>
      <c r="D28" s="401"/>
      <c r="E28" s="412"/>
      <c r="F28" s="405">
        <f>E28*300</f>
        <v>0</v>
      </c>
      <c r="G28" s="458" t="s">
        <v>2268</v>
      </c>
      <c r="H28" s="459"/>
      <c r="I28" s="459"/>
      <c r="J28" s="459"/>
      <c r="K28" s="459"/>
    </row>
    <row r="29" spans="1:13" x14ac:dyDescent="0.25">
      <c r="A29" s="401"/>
      <c r="B29" s="401"/>
      <c r="C29" s="401"/>
      <c r="D29" s="401"/>
      <c r="E29" s="401"/>
      <c r="F29" s="406"/>
      <c r="G29" s="459"/>
      <c r="H29" s="459"/>
      <c r="I29" s="459"/>
      <c r="J29" s="459"/>
      <c r="K29" s="459"/>
    </row>
    <row r="30" spans="1:13" x14ac:dyDescent="0.25">
      <c r="A30" s="401"/>
      <c r="B30" s="401"/>
      <c r="C30" s="401"/>
      <c r="D30" s="401"/>
      <c r="E30" s="401"/>
      <c r="F30" s="406"/>
      <c r="G30" s="401"/>
      <c r="H30" s="401"/>
      <c r="I30" s="401"/>
      <c r="M30" s="413" t="s">
        <v>2269</v>
      </c>
    </row>
    <row r="31" spans="1:13" s="408" customFormat="1" x14ac:dyDescent="0.25">
      <c r="A31" s="400" t="s">
        <v>2270</v>
      </c>
      <c r="B31" s="400"/>
      <c r="C31" s="400"/>
      <c r="D31" s="400"/>
      <c r="E31" s="400"/>
      <c r="F31" s="414"/>
      <c r="G31" s="400"/>
      <c r="H31" s="400"/>
      <c r="I31" s="400"/>
      <c r="M31" s="413" t="s">
        <v>2271</v>
      </c>
    </row>
    <row r="32" spans="1:13" x14ac:dyDescent="0.25">
      <c r="A32" s="415"/>
      <c r="B32" s="416" t="s">
        <v>1530</v>
      </c>
      <c r="C32" s="417" t="s">
        <v>1533</v>
      </c>
      <c r="D32" s="452" t="s">
        <v>2264</v>
      </c>
      <c r="E32" s="453"/>
      <c r="F32" s="401"/>
      <c r="G32" s="401"/>
      <c r="H32" s="401"/>
      <c r="L32" s="413" t="s">
        <v>2272</v>
      </c>
    </row>
    <row r="33" spans="1:24" x14ac:dyDescent="0.25">
      <c r="A33" s="418" t="s">
        <v>2273</v>
      </c>
      <c r="B33" s="419"/>
      <c r="C33" s="420"/>
      <c r="D33" s="454">
        <f>B33*600+C33*600</f>
        <v>0</v>
      </c>
      <c r="E33" s="455"/>
      <c r="F33" s="401"/>
      <c r="G33" s="401"/>
      <c r="H33" s="401"/>
      <c r="L33" s="413"/>
    </row>
    <row r="34" spans="1:24" x14ac:dyDescent="0.25">
      <c r="A34" s="418" t="s">
        <v>2274</v>
      </c>
      <c r="B34" s="419"/>
      <c r="C34" s="420"/>
      <c r="D34" s="454">
        <f>B34*700+C34*700</f>
        <v>0</v>
      </c>
      <c r="E34" s="455"/>
      <c r="F34" s="401"/>
      <c r="G34" s="401"/>
      <c r="H34" s="401"/>
      <c r="L34" s="1"/>
    </row>
    <row r="35" spans="1:24" x14ac:dyDescent="0.25">
      <c r="A35" s="418" t="s">
        <v>2275</v>
      </c>
      <c r="B35" s="419"/>
      <c r="C35" s="420"/>
      <c r="D35" s="454">
        <f>B35*900+C35*900</f>
        <v>0</v>
      </c>
      <c r="E35" s="455"/>
      <c r="F35" s="401"/>
      <c r="G35" s="401"/>
      <c r="H35" s="401"/>
      <c r="L35" s="1"/>
    </row>
    <row r="36" spans="1:24" x14ac:dyDescent="0.25">
      <c r="A36" s="418" t="s">
        <v>553</v>
      </c>
      <c r="B36" s="419"/>
      <c r="C36" s="420"/>
      <c r="D36" s="454">
        <f>B36*900+C36*900</f>
        <v>0</v>
      </c>
      <c r="E36" s="455"/>
      <c r="F36" s="401"/>
      <c r="G36" s="401"/>
      <c r="H36" s="401"/>
      <c r="L36" s="1"/>
    </row>
    <row r="37" spans="1:24" ht="13.15" thickBot="1" x14ac:dyDescent="0.3">
      <c r="A37" s="401"/>
      <c r="B37" s="401"/>
      <c r="C37" s="401"/>
      <c r="D37" s="401"/>
      <c r="E37" s="401"/>
      <c r="F37" s="421"/>
      <c r="G37" s="401"/>
      <c r="H37" s="401"/>
      <c r="I37" s="401"/>
      <c r="M37" s="1"/>
    </row>
    <row r="38" spans="1:24" ht="30.6" customHeight="1" thickBot="1" x14ac:dyDescent="0.35">
      <c r="A38" s="422" t="s">
        <v>2276</v>
      </c>
      <c r="B38" s="423"/>
      <c r="C38" s="423"/>
      <c r="D38" s="423"/>
      <c r="E38" s="456">
        <f>F4+F28+SUM(D33:D36)</f>
        <v>0</v>
      </c>
      <c r="F38" s="457"/>
      <c r="G38" s="408" t="s">
        <v>2277</v>
      </c>
      <c r="H38" s="401"/>
      <c r="I38" s="401"/>
      <c r="M38" s="1"/>
    </row>
    <row r="39" spans="1:24" x14ac:dyDescent="0.25">
      <c r="F39" s="424"/>
      <c r="M39" s="1"/>
    </row>
    <row r="40" spans="1:24" ht="13.15" thickBot="1" x14ac:dyDescent="0.3">
      <c r="A40" s="425" t="s">
        <v>2278</v>
      </c>
      <c r="B40" s="408"/>
      <c r="C40" s="408"/>
      <c r="D40" s="408"/>
      <c r="E40" s="408"/>
      <c r="F40" s="408"/>
    </row>
    <row r="41" spans="1:24" x14ac:dyDescent="0.25">
      <c r="A41" s="443" t="s">
        <v>2279</v>
      </c>
      <c r="B41" s="444"/>
      <c r="C41" s="444"/>
      <c r="D41" s="444"/>
      <c r="E41" s="444"/>
      <c r="F41" s="445"/>
      <c r="G41" s="426"/>
      <c r="H41" s="426"/>
      <c r="I41" s="426"/>
      <c r="J41" s="426"/>
      <c r="K41" s="426"/>
      <c r="L41" s="426"/>
      <c r="M41" s="426"/>
      <c r="N41" s="426"/>
      <c r="O41" s="426"/>
      <c r="P41" s="426"/>
      <c r="Q41" s="426"/>
      <c r="R41" s="426"/>
      <c r="S41" s="426"/>
      <c r="T41" s="426"/>
      <c r="U41" s="426"/>
      <c r="V41" s="426"/>
      <c r="W41" s="426"/>
      <c r="X41" s="426"/>
    </row>
    <row r="42" spans="1:24" x14ac:dyDescent="0.25">
      <c r="A42" s="446"/>
      <c r="B42" s="447"/>
      <c r="C42" s="447"/>
      <c r="D42" s="447"/>
      <c r="E42" s="447"/>
      <c r="F42" s="448"/>
      <c r="G42" s="426"/>
      <c r="H42" s="426"/>
      <c r="I42" s="426"/>
      <c r="J42" s="426"/>
      <c r="K42" s="426"/>
      <c r="L42" s="426"/>
      <c r="M42" s="426"/>
      <c r="N42" s="426"/>
      <c r="O42" s="426"/>
      <c r="P42" s="426"/>
      <c r="Q42" s="426"/>
      <c r="R42" s="426"/>
      <c r="S42" s="426"/>
      <c r="T42" s="426"/>
      <c r="U42" s="426"/>
      <c r="V42" s="426"/>
      <c r="W42" s="426"/>
      <c r="X42" s="426"/>
    </row>
    <row r="43" spans="1:24" x14ac:dyDescent="0.25">
      <c r="A43" s="449"/>
      <c r="B43" s="447"/>
      <c r="C43" s="447"/>
      <c r="D43" s="447"/>
      <c r="E43" s="447"/>
      <c r="F43" s="448"/>
      <c r="G43" s="426"/>
      <c r="H43" s="426"/>
      <c r="I43" s="426"/>
      <c r="J43" s="426"/>
      <c r="K43" s="426"/>
      <c r="L43" s="426"/>
      <c r="M43" s="426"/>
      <c r="N43" s="426"/>
      <c r="O43" s="426"/>
      <c r="P43" s="426"/>
      <c r="Q43" s="426"/>
      <c r="R43" s="426"/>
      <c r="S43" s="426"/>
      <c r="T43" s="426"/>
      <c r="U43" s="426"/>
      <c r="V43" s="426"/>
      <c r="W43" s="426"/>
      <c r="X43" s="426"/>
    </row>
    <row r="44" spans="1:24" x14ac:dyDescent="0.25">
      <c r="A44" s="427" t="s">
        <v>2280</v>
      </c>
      <c r="B44" s="428"/>
      <c r="C44" s="429"/>
      <c r="D44" s="428"/>
      <c r="E44" s="428"/>
      <c r="F44" s="430"/>
      <c r="G44" s="429"/>
      <c r="H44" s="431"/>
      <c r="I44" s="431"/>
      <c r="J44" s="432"/>
      <c r="K44" s="431"/>
      <c r="L44" s="431"/>
      <c r="M44" s="431"/>
      <c r="N44" s="431"/>
      <c r="O44" s="431"/>
      <c r="P44" s="431"/>
      <c r="Q44" s="431"/>
      <c r="R44" s="431"/>
      <c r="S44" s="431"/>
      <c r="T44" s="431"/>
      <c r="U44" s="431"/>
      <c r="V44" s="431"/>
      <c r="W44" s="431"/>
      <c r="X44" s="431"/>
    </row>
    <row r="45" spans="1:24" x14ac:dyDescent="0.25">
      <c r="A45" s="427" t="s">
        <v>2281</v>
      </c>
      <c r="B45" s="428"/>
      <c r="C45" s="429"/>
      <c r="D45" s="428"/>
      <c r="E45" s="428"/>
      <c r="F45" s="433"/>
      <c r="G45" s="429"/>
      <c r="H45" s="431"/>
      <c r="I45" s="431"/>
      <c r="J45" s="432"/>
      <c r="K45" s="431"/>
      <c r="L45" s="431"/>
      <c r="M45" s="431"/>
      <c r="N45" s="431"/>
      <c r="O45" s="431"/>
      <c r="P45" s="431"/>
      <c r="Q45" s="431"/>
      <c r="R45" s="431"/>
      <c r="S45" s="431"/>
      <c r="T45" s="431"/>
      <c r="U45" s="431"/>
      <c r="V45" s="431"/>
      <c r="W45" s="431"/>
      <c r="X45" s="431"/>
    </row>
    <row r="46" spans="1:24" x14ac:dyDescent="0.25">
      <c r="A46" s="434" t="s">
        <v>2293</v>
      </c>
      <c r="B46" s="428"/>
      <c r="C46" s="429"/>
      <c r="D46" s="428"/>
      <c r="E46" s="428"/>
      <c r="F46" s="433"/>
      <c r="G46" s="429"/>
      <c r="H46" s="431"/>
      <c r="I46" s="431"/>
      <c r="J46" s="432"/>
      <c r="K46" s="431"/>
      <c r="L46" s="431"/>
      <c r="M46" s="431"/>
      <c r="N46" s="431"/>
      <c r="O46" s="431"/>
      <c r="P46" s="431"/>
      <c r="Q46" s="431"/>
      <c r="R46" s="431"/>
      <c r="S46" s="431"/>
      <c r="T46" s="431"/>
      <c r="U46" s="431"/>
      <c r="V46" s="431"/>
      <c r="W46" s="431"/>
      <c r="X46" s="431"/>
    </row>
    <row r="47" spans="1:24" ht="13.15" thickBot="1" x14ac:dyDescent="0.3">
      <c r="A47" s="435" t="s">
        <v>2282</v>
      </c>
      <c r="B47" s="436"/>
      <c r="C47" s="437"/>
      <c r="D47" s="436"/>
      <c r="E47" s="436"/>
      <c r="F47" s="438"/>
      <c r="G47" s="429"/>
      <c r="H47" s="431"/>
      <c r="I47" s="431"/>
      <c r="J47" s="432"/>
      <c r="K47" s="431"/>
      <c r="L47" s="431"/>
      <c r="M47" s="431"/>
      <c r="N47" s="431"/>
      <c r="O47" s="431"/>
      <c r="P47" s="431"/>
      <c r="Q47" s="431"/>
      <c r="R47" s="431"/>
      <c r="S47" s="431"/>
      <c r="T47" s="431"/>
      <c r="U47" s="431"/>
      <c r="V47" s="431"/>
      <c r="W47" s="431"/>
      <c r="X47" s="431"/>
    </row>
    <row r="48" spans="1:24" x14ac:dyDescent="0.25">
      <c r="A48" s="425"/>
      <c r="B48" s="408"/>
      <c r="C48" s="408"/>
      <c r="D48" s="408"/>
      <c r="E48" s="408"/>
      <c r="F48" s="408"/>
    </row>
    <row r="49" spans="1:9" x14ac:dyDescent="0.25">
      <c r="A49" s="439" t="s">
        <v>2283</v>
      </c>
      <c r="B49" s="440"/>
      <c r="C49" s="440"/>
      <c r="D49" s="440"/>
      <c r="E49" s="440"/>
      <c r="F49" s="440"/>
      <c r="G49" s="441"/>
    </row>
    <row r="50" spans="1:9" x14ac:dyDescent="0.25">
      <c r="A50" s="440" t="s">
        <v>2284</v>
      </c>
      <c r="B50" s="440"/>
      <c r="C50" s="440" t="s">
        <v>2285</v>
      </c>
      <c r="D50" s="440"/>
      <c r="E50" s="440"/>
      <c r="F50" s="440"/>
      <c r="G50" s="441"/>
    </row>
    <row r="51" spans="1:9" x14ac:dyDescent="0.25">
      <c r="A51" s="440"/>
      <c r="B51" s="440"/>
      <c r="C51" s="440" t="s">
        <v>2286</v>
      </c>
      <c r="D51" s="440"/>
      <c r="E51" s="440"/>
      <c r="F51" s="440"/>
      <c r="G51" s="441"/>
    </row>
    <row r="52" spans="1:9" x14ac:dyDescent="0.25">
      <c r="A52" s="440"/>
      <c r="B52" s="440"/>
      <c r="C52" s="440" t="s">
        <v>2287</v>
      </c>
      <c r="D52" s="440"/>
      <c r="E52" s="440"/>
      <c r="F52" s="440"/>
      <c r="G52" s="441"/>
    </row>
    <row r="53" spans="1:9" x14ac:dyDescent="0.25">
      <c r="A53" s="440" t="s">
        <v>2288</v>
      </c>
      <c r="B53" s="440"/>
      <c r="C53" s="440" t="s">
        <v>2289</v>
      </c>
      <c r="D53" s="440"/>
      <c r="E53" s="440"/>
      <c r="F53" s="440"/>
      <c r="G53" s="441"/>
    </row>
    <row r="54" spans="1:9" ht="13.15" thickBot="1" x14ac:dyDescent="0.3">
      <c r="A54" s="439" t="s">
        <v>2290</v>
      </c>
      <c r="B54" s="440"/>
      <c r="C54" s="440"/>
      <c r="D54" s="440"/>
      <c r="E54" s="440"/>
      <c r="F54" s="440"/>
      <c r="G54" s="441"/>
    </row>
    <row r="55" spans="1:9" ht="30.6" customHeight="1" thickBot="1" x14ac:dyDescent="0.3">
      <c r="A55" s="442" t="s">
        <v>2291</v>
      </c>
      <c r="B55" s="423"/>
      <c r="C55" s="423"/>
      <c r="D55" s="423"/>
      <c r="E55" s="450"/>
      <c r="F55" s="451"/>
      <c r="G55" s="408"/>
      <c r="H55" s="401"/>
      <c r="I55" s="401"/>
    </row>
    <row r="57" spans="1:9" x14ac:dyDescent="0.25">
      <c r="A57" s="425"/>
      <c r="B57" s="408"/>
      <c r="C57" s="408"/>
      <c r="D57" s="408"/>
      <c r="E57" s="408"/>
      <c r="F57" s="408"/>
    </row>
    <row r="58" spans="1:9" x14ac:dyDescent="0.25">
      <c r="A58" s="425"/>
      <c r="B58" s="408"/>
      <c r="C58" s="408"/>
      <c r="D58" s="408"/>
      <c r="E58" s="408"/>
      <c r="F58" s="408"/>
    </row>
    <row r="59" spans="1:9" x14ac:dyDescent="0.25">
      <c r="A59" s="425"/>
      <c r="B59" s="408"/>
      <c r="C59" s="408"/>
      <c r="D59" s="408"/>
      <c r="E59" s="408"/>
      <c r="F59" s="408"/>
    </row>
    <row r="60" spans="1:9" x14ac:dyDescent="0.25">
      <c r="A60" s="425"/>
      <c r="B60" s="408"/>
      <c r="C60" s="408"/>
      <c r="D60" s="408"/>
      <c r="E60" s="408"/>
      <c r="F60" s="408"/>
    </row>
    <row r="61" spans="1:9" x14ac:dyDescent="0.25">
      <c r="A61" s="425"/>
      <c r="B61" s="408"/>
      <c r="C61" s="408"/>
      <c r="D61" s="408"/>
      <c r="E61" s="408"/>
      <c r="F61" s="408"/>
    </row>
    <row r="62" spans="1:9" x14ac:dyDescent="0.25">
      <c r="A62" s="425"/>
      <c r="B62" s="408"/>
      <c r="C62" s="408"/>
      <c r="D62" s="408"/>
      <c r="E62" s="408"/>
      <c r="F62" s="408"/>
    </row>
    <row r="63" spans="1:9" x14ac:dyDescent="0.25">
      <c r="A63" s="425"/>
      <c r="B63" s="408"/>
      <c r="C63" s="408"/>
      <c r="D63" s="408"/>
      <c r="E63" s="408"/>
      <c r="F63" s="408"/>
    </row>
    <row r="64" spans="1:9" x14ac:dyDescent="0.25">
      <c r="A64" s="425"/>
      <c r="B64" s="408"/>
      <c r="C64" s="408"/>
      <c r="D64" s="408"/>
      <c r="E64" s="408"/>
      <c r="F64" s="408"/>
    </row>
    <row r="65" spans="1:6" x14ac:dyDescent="0.25">
      <c r="A65" s="425"/>
      <c r="B65" s="408"/>
      <c r="C65" s="408"/>
      <c r="D65" s="408"/>
      <c r="E65" s="408"/>
      <c r="F65" s="408"/>
    </row>
    <row r="66" spans="1:6" x14ac:dyDescent="0.25">
      <c r="A66" s="425"/>
      <c r="B66" s="408"/>
      <c r="C66" s="408"/>
      <c r="D66" s="408"/>
      <c r="E66" s="408"/>
      <c r="F66" s="408"/>
    </row>
    <row r="67" spans="1:6" x14ac:dyDescent="0.25">
      <c r="A67" s="425"/>
      <c r="B67" s="408"/>
      <c r="C67" s="408"/>
      <c r="D67" s="408"/>
      <c r="E67" s="408"/>
      <c r="F67" s="408"/>
    </row>
    <row r="68" spans="1:6" x14ac:dyDescent="0.25">
      <c r="A68" s="425"/>
      <c r="B68" s="408"/>
      <c r="C68" s="408"/>
      <c r="D68" s="408"/>
      <c r="E68" s="408"/>
      <c r="F68" s="408"/>
    </row>
    <row r="69" spans="1:6" x14ac:dyDescent="0.25">
      <c r="A69" s="425"/>
      <c r="B69" s="408"/>
      <c r="C69" s="408"/>
      <c r="D69" s="408"/>
      <c r="E69" s="408"/>
      <c r="F69" s="408"/>
    </row>
    <row r="70" spans="1:6" x14ac:dyDescent="0.25">
      <c r="A70" s="425"/>
      <c r="B70" s="408"/>
      <c r="C70" s="408"/>
      <c r="D70" s="408"/>
      <c r="E70" s="408"/>
      <c r="F70" s="408"/>
    </row>
    <row r="71" spans="1:6" x14ac:dyDescent="0.25">
      <c r="A71" s="408"/>
      <c r="B71" s="408" t="s">
        <v>2292</v>
      </c>
      <c r="C71" s="408"/>
      <c r="D71" s="408"/>
      <c r="E71" s="408"/>
      <c r="F71" s="408"/>
    </row>
  </sheetData>
  <mergeCells count="32">
    <mergeCell ref="B15:C15"/>
    <mergeCell ref="C2:F2"/>
    <mergeCell ref="G2:I2"/>
    <mergeCell ref="J2:K5"/>
    <mergeCell ref="B7:C7"/>
    <mergeCell ref="B8:C8"/>
    <mergeCell ref="B9:C9"/>
    <mergeCell ref="B10:C10"/>
    <mergeCell ref="B11:C11"/>
    <mergeCell ref="B12:C12"/>
    <mergeCell ref="B13:C13"/>
    <mergeCell ref="B14:C14"/>
    <mergeCell ref="G28:K29"/>
    <mergeCell ref="B16:C16"/>
    <mergeCell ref="B17:C17"/>
    <mergeCell ref="B18:C18"/>
    <mergeCell ref="B19:C19"/>
    <mergeCell ref="B20:C20"/>
    <mergeCell ref="B21:C21"/>
    <mergeCell ref="B22:C22"/>
    <mergeCell ref="B23:C23"/>
    <mergeCell ref="B24:C24"/>
    <mergeCell ref="B25:C25"/>
    <mergeCell ref="B27:C27"/>
    <mergeCell ref="A41:F43"/>
    <mergeCell ref="E55:F55"/>
    <mergeCell ref="D32:E32"/>
    <mergeCell ref="D33:E33"/>
    <mergeCell ref="D34:E34"/>
    <mergeCell ref="D35:E35"/>
    <mergeCell ref="D36:E36"/>
    <mergeCell ref="E38:F38"/>
  </mergeCells>
  <phoneticPr fontId="2"/>
  <dataValidations count="1">
    <dataValidation type="list" allowBlank="1" showInputMessage="1" showErrorMessage="1" sqref="E65591:F65591 JA65591:JB65591 SW65591:SX65591 ACS65591:ACT65591 AMO65591:AMP65591 AWK65591:AWL65591 BGG65591:BGH65591 BQC65591:BQD65591 BZY65591:BZZ65591 CJU65591:CJV65591 CTQ65591:CTR65591 DDM65591:DDN65591 DNI65591:DNJ65591 DXE65591:DXF65591 EHA65591:EHB65591 EQW65591:EQX65591 FAS65591:FAT65591 FKO65591:FKP65591 FUK65591:FUL65591 GEG65591:GEH65591 GOC65591:GOD65591 GXY65591:GXZ65591 HHU65591:HHV65591 HRQ65591:HRR65591 IBM65591:IBN65591 ILI65591:ILJ65591 IVE65591:IVF65591 JFA65591:JFB65591 JOW65591:JOX65591 JYS65591:JYT65591 KIO65591:KIP65591 KSK65591:KSL65591 LCG65591:LCH65591 LMC65591:LMD65591 LVY65591:LVZ65591 MFU65591:MFV65591 MPQ65591:MPR65591 MZM65591:MZN65591 NJI65591:NJJ65591 NTE65591:NTF65591 ODA65591:ODB65591 OMW65591:OMX65591 OWS65591:OWT65591 PGO65591:PGP65591 PQK65591:PQL65591 QAG65591:QAH65591 QKC65591:QKD65591 QTY65591:QTZ65591 RDU65591:RDV65591 RNQ65591:RNR65591 RXM65591:RXN65591 SHI65591:SHJ65591 SRE65591:SRF65591 TBA65591:TBB65591 TKW65591:TKX65591 TUS65591:TUT65591 UEO65591:UEP65591 UOK65591:UOL65591 UYG65591:UYH65591 VIC65591:VID65591 VRY65591:VRZ65591 WBU65591:WBV65591 WLQ65591:WLR65591 WVM65591:WVN65591 E131127:F131127 JA131127:JB131127 SW131127:SX131127 ACS131127:ACT131127 AMO131127:AMP131127 AWK131127:AWL131127 BGG131127:BGH131127 BQC131127:BQD131127 BZY131127:BZZ131127 CJU131127:CJV131127 CTQ131127:CTR131127 DDM131127:DDN131127 DNI131127:DNJ131127 DXE131127:DXF131127 EHA131127:EHB131127 EQW131127:EQX131127 FAS131127:FAT131127 FKO131127:FKP131127 FUK131127:FUL131127 GEG131127:GEH131127 GOC131127:GOD131127 GXY131127:GXZ131127 HHU131127:HHV131127 HRQ131127:HRR131127 IBM131127:IBN131127 ILI131127:ILJ131127 IVE131127:IVF131127 JFA131127:JFB131127 JOW131127:JOX131127 JYS131127:JYT131127 KIO131127:KIP131127 KSK131127:KSL131127 LCG131127:LCH131127 LMC131127:LMD131127 LVY131127:LVZ131127 MFU131127:MFV131127 MPQ131127:MPR131127 MZM131127:MZN131127 NJI131127:NJJ131127 NTE131127:NTF131127 ODA131127:ODB131127 OMW131127:OMX131127 OWS131127:OWT131127 PGO131127:PGP131127 PQK131127:PQL131127 QAG131127:QAH131127 QKC131127:QKD131127 QTY131127:QTZ131127 RDU131127:RDV131127 RNQ131127:RNR131127 RXM131127:RXN131127 SHI131127:SHJ131127 SRE131127:SRF131127 TBA131127:TBB131127 TKW131127:TKX131127 TUS131127:TUT131127 UEO131127:UEP131127 UOK131127:UOL131127 UYG131127:UYH131127 VIC131127:VID131127 VRY131127:VRZ131127 WBU131127:WBV131127 WLQ131127:WLR131127 WVM131127:WVN131127 E196663:F196663 JA196663:JB196663 SW196663:SX196663 ACS196663:ACT196663 AMO196663:AMP196663 AWK196663:AWL196663 BGG196663:BGH196663 BQC196663:BQD196663 BZY196663:BZZ196663 CJU196663:CJV196663 CTQ196663:CTR196663 DDM196663:DDN196663 DNI196663:DNJ196663 DXE196663:DXF196663 EHA196663:EHB196663 EQW196663:EQX196663 FAS196663:FAT196663 FKO196663:FKP196663 FUK196663:FUL196663 GEG196663:GEH196663 GOC196663:GOD196663 GXY196663:GXZ196663 HHU196663:HHV196663 HRQ196663:HRR196663 IBM196663:IBN196663 ILI196663:ILJ196663 IVE196663:IVF196663 JFA196663:JFB196663 JOW196663:JOX196663 JYS196663:JYT196663 KIO196663:KIP196663 KSK196663:KSL196663 LCG196663:LCH196663 LMC196663:LMD196663 LVY196663:LVZ196663 MFU196663:MFV196663 MPQ196663:MPR196663 MZM196663:MZN196663 NJI196663:NJJ196663 NTE196663:NTF196663 ODA196663:ODB196663 OMW196663:OMX196663 OWS196663:OWT196663 PGO196663:PGP196663 PQK196663:PQL196663 QAG196663:QAH196663 QKC196663:QKD196663 QTY196663:QTZ196663 RDU196663:RDV196663 RNQ196663:RNR196663 RXM196663:RXN196663 SHI196663:SHJ196663 SRE196663:SRF196663 TBA196663:TBB196663 TKW196663:TKX196663 TUS196663:TUT196663 UEO196663:UEP196663 UOK196663:UOL196663 UYG196663:UYH196663 VIC196663:VID196663 VRY196663:VRZ196663 WBU196663:WBV196663 WLQ196663:WLR196663 WVM196663:WVN196663 E262199:F262199 JA262199:JB262199 SW262199:SX262199 ACS262199:ACT262199 AMO262199:AMP262199 AWK262199:AWL262199 BGG262199:BGH262199 BQC262199:BQD262199 BZY262199:BZZ262199 CJU262199:CJV262199 CTQ262199:CTR262199 DDM262199:DDN262199 DNI262199:DNJ262199 DXE262199:DXF262199 EHA262199:EHB262199 EQW262199:EQX262199 FAS262199:FAT262199 FKO262199:FKP262199 FUK262199:FUL262199 GEG262199:GEH262199 GOC262199:GOD262199 GXY262199:GXZ262199 HHU262199:HHV262199 HRQ262199:HRR262199 IBM262199:IBN262199 ILI262199:ILJ262199 IVE262199:IVF262199 JFA262199:JFB262199 JOW262199:JOX262199 JYS262199:JYT262199 KIO262199:KIP262199 KSK262199:KSL262199 LCG262199:LCH262199 LMC262199:LMD262199 LVY262199:LVZ262199 MFU262199:MFV262199 MPQ262199:MPR262199 MZM262199:MZN262199 NJI262199:NJJ262199 NTE262199:NTF262199 ODA262199:ODB262199 OMW262199:OMX262199 OWS262199:OWT262199 PGO262199:PGP262199 PQK262199:PQL262199 QAG262199:QAH262199 QKC262199:QKD262199 QTY262199:QTZ262199 RDU262199:RDV262199 RNQ262199:RNR262199 RXM262199:RXN262199 SHI262199:SHJ262199 SRE262199:SRF262199 TBA262199:TBB262199 TKW262199:TKX262199 TUS262199:TUT262199 UEO262199:UEP262199 UOK262199:UOL262199 UYG262199:UYH262199 VIC262199:VID262199 VRY262199:VRZ262199 WBU262199:WBV262199 WLQ262199:WLR262199 WVM262199:WVN262199 E327735:F327735 JA327735:JB327735 SW327735:SX327735 ACS327735:ACT327735 AMO327735:AMP327735 AWK327735:AWL327735 BGG327735:BGH327735 BQC327735:BQD327735 BZY327735:BZZ327735 CJU327735:CJV327735 CTQ327735:CTR327735 DDM327735:DDN327735 DNI327735:DNJ327735 DXE327735:DXF327735 EHA327735:EHB327735 EQW327735:EQX327735 FAS327735:FAT327735 FKO327735:FKP327735 FUK327735:FUL327735 GEG327735:GEH327735 GOC327735:GOD327735 GXY327735:GXZ327735 HHU327735:HHV327735 HRQ327735:HRR327735 IBM327735:IBN327735 ILI327735:ILJ327735 IVE327735:IVF327735 JFA327735:JFB327735 JOW327735:JOX327735 JYS327735:JYT327735 KIO327735:KIP327735 KSK327735:KSL327735 LCG327735:LCH327735 LMC327735:LMD327735 LVY327735:LVZ327735 MFU327735:MFV327735 MPQ327735:MPR327735 MZM327735:MZN327735 NJI327735:NJJ327735 NTE327735:NTF327735 ODA327735:ODB327735 OMW327735:OMX327735 OWS327735:OWT327735 PGO327735:PGP327735 PQK327735:PQL327735 QAG327735:QAH327735 QKC327735:QKD327735 QTY327735:QTZ327735 RDU327735:RDV327735 RNQ327735:RNR327735 RXM327735:RXN327735 SHI327735:SHJ327735 SRE327735:SRF327735 TBA327735:TBB327735 TKW327735:TKX327735 TUS327735:TUT327735 UEO327735:UEP327735 UOK327735:UOL327735 UYG327735:UYH327735 VIC327735:VID327735 VRY327735:VRZ327735 WBU327735:WBV327735 WLQ327735:WLR327735 WVM327735:WVN327735 E393271:F393271 JA393271:JB393271 SW393271:SX393271 ACS393271:ACT393271 AMO393271:AMP393271 AWK393271:AWL393271 BGG393271:BGH393271 BQC393271:BQD393271 BZY393271:BZZ393271 CJU393271:CJV393271 CTQ393271:CTR393271 DDM393271:DDN393271 DNI393271:DNJ393271 DXE393271:DXF393271 EHA393271:EHB393271 EQW393271:EQX393271 FAS393271:FAT393271 FKO393271:FKP393271 FUK393271:FUL393271 GEG393271:GEH393271 GOC393271:GOD393271 GXY393271:GXZ393271 HHU393271:HHV393271 HRQ393271:HRR393271 IBM393271:IBN393271 ILI393271:ILJ393271 IVE393271:IVF393271 JFA393271:JFB393271 JOW393271:JOX393271 JYS393271:JYT393271 KIO393271:KIP393271 KSK393271:KSL393271 LCG393271:LCH393271 LMC393271:LMD393271 LVY393271:LVZ393271 MFU393271:MFV393271 MPQ393271:MPR393271 MZM393271:MZN393271 NJI393271:NJJ393271 NTE393271:NTF393271 ODA393271:ODB393271 OMW393271:OMX393271 OWS393271:OWT393271 PGO393271:PGP393271 PQK393271:PQL393271 QAG393271:QAH393271 QKC393271:QKD393271 QTY393271:QTZ393271 RDU393271:RDV393271 RNQ393271:RNR393271 RXM393271:RXN393271 SHI393271:SHJ393271 SRE393271:SRF393271 TBA393271:TBB393271 TKW393271:TKX393271 TUS393271:TUT393271 UEO393271:UEP393271 UOK393271:UOL393271 UYG393271:UYH393271 VIC393271:VID393271 VRY393271:VRZ393271 WBU393271:WBV393271 WLQ393271:WLR393271 WVM393271:WVN393271 E458807:F458807 JA458807:JB458807 SW458807:SX458807 ACS458807:ACT458807 AMO458807:AMP458807 AWK458807:AWL458807 BGG458807:BGH458807 BQC458807:BQD458807 BZY458807:BZZ458807 CJU458807:CJV458807 CTQ458807:CTR458807 DDM458807:DDN458807 DNI458807:DNJ458807 DXE458807:DXF458807 EHA458807:EHB458807 EQW458807:EQX458807 FAS458807:FAT458807 FKO458807:FKP458807 FUK458807:FUL458807 GEG458807:GEH458807 GOC458807:GOD458807 GXY458807:GXZ458807 HHU458807:HHV458807 HRQ458807:HRR458807 IBM458807:IBN458807 ILI458807:ILJ458807 IVE458807:IVF458807 JFA458807:JFB458807 JOW458807:JOX458807 JYS458807:JYT458807 KIO458807:KIP458807 KSK458807:KSL458807 LCG458807:LCH458807 LMC458807:LMD458807 LVY458807:LVZ458807 MFU458807:MFV458807 MPQ458807:MPR458807 MZM458807:MZN458807 NJI458807:NJJ458807 NTE458807:NTF458807 ODA458807:ODB458807 OMW458807:OMX458807 OWS458807:OWT458807 PGO458807:PGP458807 PQK458807:PQL458807 QAG458807:QAH458807 QKC458807:QKD458807 QTY458807:QTZ458807 RDU458807:RDV458807 RNQ458807:RNR458807 RXM458807:RXN458807 SHI458807:SHJ458807 SRE458807:SRF458807 TBA458807:TBB458807 TKW458807:TKX458807 TUS458807:TUT458807 UEO458807:UEP458807 UOK458807:UOL458807 UYG458807:UYH458807 VIC458807:VID458807 VRY458807:VRZ458807 WBU458807:WBV458807 WLQ458807:WLR458807 WVM458807:WVN458807 E524343:F524343 JA524343:JB524343 SW524343:SX524343 ACS524343:ACT524343 AMO524343:AMP524343 AWK524343:AWL524343 BGG524343:BGH524343 BQC524343:BQD524343 BZY524343:BZZ524343 CJU524343:CJV524343 CTQ524343:CTR524343 DDM524343:DDN524343 DNI524343:DNJ524343 DXE524343:DXF524343 EHA524343:EHB524343 EQW524343:EQX524343 FAS524343:FAT524343 FKO524343:FKP524343 FUK524343:FUL524343 GEG524343:GEH524343 GOC524343:GOD524343 GXY524343:GXZ524343 HHU524343:HHV524343 HRQ524343:HRR524343 IBM524343:IBN524343 ILI524343:ILJ524343 IVE524343:IVF524343 JFA524343:JFB524343 JOW524343:JOX524343 JYS524343:JYT524343 KIO524343:KIP524343 KSK524343:KSL524343 LCG524343:LCH524343 LMC524343:LMD524343 LVY524343:LVZ524343 MFU524343:MFV524343 MPQ524343:MPR524343 MZM524343:MZN524343 NJI524343:NJJ524343 NTE524343:NTF524343 ODA524343:ODB524343 OMW524343:OMX524343 OWS524343:OWT524343 PGO524343:PGP524343 PQK524343:PQL524343 QAG524343:QAH524343 QKC524343:QKD524343 QTY524343:QTZ524343 RDU524343:RDV524343 RNQ524343:RNR524343 RXM524343:RXN524343 SHI524343:SHJ524343 SRE524343:SRF524343 TBA524343:TBB524343 TKW524343:TKX524343 TUS524343:TUT524343 UEO524343:UEP524343 UOK524343:UOL524343 UYG524343:UYH524343 VIC524343:VID524343 VRY524343:VRZ524343 WBU524343:WBV524343 WLQ524343:WLR524343 WVM524343:WVN524343 E589879:F589879 JA589879:JB589879 SW589879:SX589879 ACS589879:ACT589879 AMO589879:AMP589879 AWK589879:AWL589879 BGG589879:BGH589879 BQC589879:BQD589879 BZY589879:BZZ589879 CJU589879:CJV589879 CTQ589879:CTR589879 DDM589879:DDN589879 DNI589879:DNJ589879 DXE589879:DXF589879 EHA589879:EHB589879 EQW589879:EQX589879 FAS589879:FAT589879 FKO589879:FKP589879 FUK589879:FUL589879 GEG589879:GEH589879 GOC589879:GOD589879 GXY589879:GXZ589879 HHU589879:HHV589879 HRQ589879:HRR589879 IBM589879:IBN589879 ILI589879:ILJ589879 IVE589879:IVF589879 JFA589879:JFB589879 JOW589879:JOX589879 JYS589879:JYT589879 KIO589879:KIP589879 KSK589879:KSL589879 LCG589879:LCH589879 LMC589879:LMD589879 LVY589879:LVZ589879 MFU589879:MFV589879 MPQ589879:MPR589879 MZM589879:MZN589879 NJI589879:NJJ589879 NTE589879:NTF589879 ODA589879:ODB589879 OMW589879:OMX589879 OWS589879:OWT589879 PGO589879:PGP589879 PQK589879:PQL589879 QAG589879:QAH589879 QKC589879:QKD589879 QTY589879:QTZ589879 RDU589879:RDV589879 RNQ589879:RNR589879 RXM589879:RXN589879 SHI589879:SHJ589879 SRE589879:SRF589879 TBA589879:TBB589879 TKW589879:TKX589879 TUS589879:TUT589879 UEO589879:UEP589879 UOK589879:UOL589879 UYG589879:UYH589879 VIC589879:VID589879 VRY589879:VRZ589879 WBU589879:WBV589879 WLQ589879:WLR589879 WVM589879:WVN589879 E655415:F655415 JA655415:JB655415 SW655415:SX655415 ACS655415:ACT655415 AMO655415:AMP655415 AWK655415:AWL655415 BGG655415:BGH655415 BQC655415:BQD655415 BZY655415:BZZ655415 CJU655415:CJV655415 CTQ655415:CTR655415 DDM655415:DDN655415 DNI655415:DNJ655415 DXE655415:DXF655415 EHA655415:EHB655415 EQW655415:EQX655415 FAS655415:FAT655415 FKO655415:FKP655415 FUK655415:FUL655415 GEG655415:GEH655415 GOC655415:GOD655415 GXY655415:GXZ655415 HHU655415:HHV655415 HRQ655415:HRR655415 IBM655415:IBN655415 ILI655415:ILJ655415 IVE655415:IVF655415 JFA655415:JFB655415 JOW655415:JOX655415 JYS655415:JYT655415 KIO655415:KIP655415 KSK655415:KSL655415 LCG655415:LCH655415 LMC655415:LMD655415 LVY655415:LVZ655415 MFU655415:MFV655415 MPQ655415:MPR655415 MZM655415:MZN655415 NJI655415:NJJ655415 NTE655415:NTF655415 ODA655415:ODB655415 OMW655415:OMX655415 OWS655415:OWT655415 PGO655415:PGP655415 PQK655415:PQL655415 QAG655415:QAH655415 QKC655415:QKD655415 QTY655415:QTZ655415 RDU655415:RDV655415 RNQ655415:RNR655415 RXM655415:RXN655415 SHI655415:SHJ655415 SRE655415:SRF655415 TBA655415:TBB655415 TKW655415:TKX655415 TUS655415:TUT655415 UEO655415:UEP655415 UOK655415:UOL655415 UYG655415:UYH655415 VIC655415:VID655415 VRY655415:VRZ655415 WBU655415:WBV655415 WLQ655415:WLR655415 WVM655415:WVN655415 E720951:F720951 JA720951:JB720951 SW720951:SX720951 ACS720951:ACT720951 AMO720951:AMP720951 AWK720951:AWL720951 BGG720951:BGH720951 BQC720951:BQD720951 BZY720951:BZZ720951 CJU720951:CJV720951 CTQ720951:CTR720951 DDM720951:DDN720951 DNI720951:DNJ720951 DXE720951:DXF720951 EHA720951:EHB720951 EQW720951:EQX720951 FAS720951:FAT720951 FKO720951:FKP720951 FUK720951:FUL720951 GEG720951:GEH720951 GOC720951:GOD720951 GXY720951:GXZ720951 HHU720951:HHV720951 HRQ720951:HRR720951 IBM720951:IBN720951 ILI720951:ILJ720951 IVE720951:IVF720951 JFA720951:JFB720951 JOW720951:JOX720951 JYS720951:JYT720951 KIO720951:KIP720951 KSK720951:KSL720951 LCG720951:LCH720951 LMC720951:LMD720951 LVY720951:LVZ720951 MFU720951:MFV720951 MPQ720951:MPR720951 MZM720951:MZN720951 NJI720951:NJJ720951 NTE720951:NTF720951 ODA720951:ODB720951 OMW720951:OMX720951 OWS720951:OWT720951 PGO720951:PGP720951 PQK720951:PQL720951 QAG720951:QAH720951 QKC720951:QKD720951 QTY720951:QTZ720951 RDU720951:RDV720951 RNQ720951:RNR720951 RXM720951:RXN720951 SHI720951:SHJ720951 SRE720951:SRF720951 TBA720951:TBB720951 TKW720951:TKX720951 TUS720951:TUT720951 UEO720951:UEP720951 UOK720951:UOL720951 UYG720951:UYH720951 VIC720951:VID720951 VRY720951:VRZ720951 WBU720951:WBV720951 WLQ720951:WLR720951 WVM720951:WVN720951 E786487:F786487 JA786487:JB786487 SW786487:SX786487 ACS786487:ACT786487 AMO786487:AMP786487 AWK786487:AWL786487 BGG786487:BGH786487 BQC786487:BQD786487 BZY786487:BZZ786487 CJU786487:CJV786487 CTQ786487:CTR786487 DDM786487:DDN786487 DNI786487:DNJ786487 DXE786487:DXF786487 EHA786487:EHB786487 EQW786487:EQX786487 FAS786487:FAT786487 FKO786487:FKP786487 FUK786487:FUL786487 GEG786487:GEH786487 GOC786487:GOD786487 GXY786487:GXZ786487 HHU786487:HHV786487 HRQ786487:HRR786487 IBM786487:IBN786487 ILI786487:ILJ786487 IVE786487:IVF786487 JFA786487:JFB786487 JOW786487:JOX786487 JYS786487:JYT786487 KIO786487:KIP786487 KSK786487:KSL786487 LCG786487:LCH786487 LMC786487:LMD786487 LVY786487:LVZ786487 MFU786487:MFV786487 MPQ786487:MPR786487 MZM786487:MZN786487 NJI786487:NJJ786487 NTE786487:NTF786487 ODA786487:ODB786487 OMW786487:OMX786487 OWS786487:OWT786487 PGO786487:PGP786487 PQK786487:PQL786487 QAG786487:QAH786487 QKC786487:QKD786487 QTY786487:QTZ786487 RDU786487:RDV786487 RNQ786487:RNR786487 RXM786487:RXN786487 SHI786487:SHJ786487 SRE786487:SRF786487 TBA786487:TBB786487 TKW786487:TKX786487 TUS786487:TUT786487 UEO786487:UEP786487 UOK786487:UOL786487 UYG786487:UYH786487 VIC786487:VID786487 VRY786487:VRZ786487 WBU786487:WBV786487 WLQ786487:WLR786487 WVM786487:WVN786487 E852023:F852023 JA852023:JB852023 SW852023:SX852023 ACS852023:ACT852023 AMO852023:AMP852023 AWK852023:AWL852023 BGG852023:BGH852023 BQC852023:BQD852023 BZY852023:BZZ852023 CJU852023:CJV852023 CTQ852023:CTR852023 DDM852023:DDN852023 DNI852023:DNJ852023 DXE852023:DXF852023 EHA852023:EHB852023 EQW852023:EQX852023 FAS852023:FAT852023 FKO852023:FKP852023 FUK852023:FUL852023 GEG852023:GEH852023 GOC852023:GOD852023 GXY852023:GXZ852023 HHU852023:HHV852023 HRQ852023:HRR852023 IBM852023:IBN852023 ILI852023:ILJ852023 IVE852023:IVF852023 JFA852023:JFB852023 JOW852023:JOX852023 JYS852023:JYT852023 KIO852023:KIP852023 KSK852023:KSL852023 LCG852023:LCH852023 LMC852023:LMD852023 LVY852023:LVZ852023 MFU852023:MFV852023 MPQ852023:MPR852023 MZM852023:MZN852023 NJI852023:NJJ852023 NTE852023:NTF852023 ODA852023:ODB852023 OMW852023:OMX852023 OWS852023:OWT852023 PGO852023:PGP852023 PQK852023:PQL852023 QAG852023:QAH852023 QKC852023:QKD852023 QTY852023:QTZ852023 RDU852023:RDV852023 RNQ852023:RNR852023 RXM852023:RXN852023 SHI852023:SHJ852023 SRE852023:SRF852023 TBA852023:TBB852023 TKW852023:TKX852023 TUS852023:TUT852023 UEO852023:UEP852023 UOK852023:UOL852023 UYG852023:UYH852023 VIC852023:VID852023 VRY852023:VRZ852023 WBU852023:WBV852023 WLQ852023:WLR852023 WVM852023:WVN852023 E917559:F917559 JA917559:JB917559 SW917559:SX917559 ACS917559:ACT917559 AMO917559:AMP917559 AWK917559:AWL917559 BGG917559:BGH917559 BQC917559:BQD917559 BZY917559:BZZ917559 CJU917559:CJV917559 CTQ917559:CTR917559 DDM917559:DDN917559 DNI917559:DNJ917559 DXE917559:DXF917559 EHA917559:EHB917559 EQW917559:EQX917559 FAS917559:FAT917559 FKO917559:FKP917559 FUK917559:FUL917559 GEG917559:GEH917559 GOC917559:GOD917559 GXY917559:GXZ917559 HHU917559:HHV917559 HRQ917559:HRR917559 IBM917559:IBN917559 ILI917559:ILJ917559 IVE917559:IVF917559 JFA917559:JFB917559 JOW917559:JOX917559 JYS917559:JYT917559 KIO917559:KIP917559 KSK917559:KSL917559 LCG917559:LCH917559 LMC917559:LMD917559 LVY917559:LVZ917559 MFU917559:MFV917559 MPQ917559:MPR917559 MZM917559:MZN917559 NJI917559:NJJ917559 NTE917559:NTF917559 ODA917559:ODB917559 OMW917559:OMX917559 OWS917559:OWT917559 PGO917559:PGP917559 PQK917559:PQL917559 QAG917559:QAH917559 QKC917559:QKD917559 QTY917559:QTZ917559 RDU917559:RDV917559 RNQ917559:RNR917559 RXM917559:RXN917559 SHI917559:SHJ917559 SRE917559:SRF917559 TBA917559:TBB917559 TKW917559:TKX917559 TUS917559:TUT917559 UEO917559:UEP917559 UOK917559:UOL917559 UYG917559:UYH917559 VIC917559:VID917559 VRY917559:VRZ917559 WBU917559:WBV917559 WLQ917559:WLR917559 WVM917559:WVN917559 E983095:F983095 JA983095:JB983095 SW983095:SX983095 ACS983095:ACT983095 AMO983095:AMP983095 AWK983095:AWL983095 BGG983095:BGH983095 BQC983095:BQD983095 BZY983095:BZZ983095 CJU983095:CJV983095 CTQ983095:CTR983095 DDM983095:DDN983095 DNI983095:DNJ983095 DXE983095:DXF983095 EHA983095:EHB983095 EQW983095:EQX983095 FAS983095:FAT983095 FKO983095:FKP983095 FUK983095:FUL983095 GEG983095:GEH983095 GOC983095:GOD983095 GXY983095:GXZ983095 HHU983095:HHV983095 HRQ983095:HRR983095 IBM983095:IBN983095 ILI983095:ILJ983095 IVE983095:IVF983095 JFA983095:JFB983095 JOW983095:JOX983095 JYS983095:JYT983095 KIO983095:KIP983095 KSK983095:KSL983095 LCG983095:LCH983095 LMC983095:LMD983095 LVY983095:LVZ983095 MFU983095:MFV983095 MPQ983095:MPR983095 MZM983095:MZN983095 NJI983095:NJJ983095 NTE983095:NTF983095 ODA983095:ODB983095 OMW983095:OMX983095 OWS983095:OWT983095 PGO983095:PGP983095 PQK983095:PQL983095 QAG983095:QAH983095 QKC983095:QKD983095 QTY983095:QTZ983095 RDU983095:RDV983095 RNQ983095:RNR983095 RXM983095:RXN983095 SHI983095:SHJ983095 SRE983095:SRF983095 TBA983095:TBB983095 TKW983095:TKX983095 TUS983095:TUT983095 UEO983095:UEP983095 UOK983095:UOL983095 UYG983095:UYH983095 VIC983095:VID983095 VRY983095:VRZ983095 WBU983095:WBV983095 WLQ983095:WLR983095 WVM983095:WVN983095 WVM55:WVN55 WLQ55:WLR55 WBU55:WBV55 VRY55:VRZ55 VIC55:VID55 UYG55:UYH55 UOK55:UOL55 UEO55:UEP55 TUS55:TUT55 TKW55:TKX55 TBA55:TBB55 SRE55:SRF55 SHI55:SHJ55 RXM55:RXN55 RNQ55:RNR55 RDU55:RDV55 QTY55:QTZ55 QKC55:QKD55 QAG55:QAH55 PQK55:PQL55 PGO55:PGP55 OWS55:OWT55 OMW55:OMX55 ODA55:ODB55 NTE55:NTF55 NJI55:NJJ55 MZM55:MZN55 MPQ55:MPR55 MFU55:MFV55 LVY55:LVZ55 LMC55:LMD55 LCG55:LCH55 KSK55:KSL55 KIO55:KIP55 JYS55:JYT55 JOW55:JOX55 JFA55:JFB55 IVE55:IVF55 ILI55:ILJ55 IBM55:IBN55 HRQ55:HRR55 HHU55:HHV55 GXY55:GXZ55 GOC55:GOD55 GEG55:GEH55 FUK55:FUL55 FKO55:FKP55 FAS55:FAT55 EQW55:EQX55 EHA55:EHB55 DXE55:DXF55 DNI55:DNJ55 DDM55:DDN55 CTQ55:CTR55 CJU55:CJV55 BZY55:BZZ55 BQC55:BQD55 BGG55:BGH55 AWK55:AWL55 AMO55:AMP55 ACS55:ACT55 SW55:SX55 JA55:JB55 E55:F55" xr:uid="{06607C1A-25E4-4C4A-815A-0CB87B8B0752}">
      <formula1>M30:M32</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zoomScale="75" zoomScaleNormal="75" workbookViewId="0">
      <selection activeCell="A2" sqref="A2"/>
    </sheetView>
  </sheetViews>
  <sheetFormatPr defaultColWidth="9" defaultRowHeight="12.75" x14ac:dyDescent="0.25"/>
  <cols>
    <col min="1" max="1" width="5.265625" style="44" customWidth="1"/>
    <col min="2" max="2" width="4.9296875" style="44" customWidth="1"/>
    <col min="3" max="3" width="7.59765625" style="44" customWidth="1"/>
    <col min="4" max="4" width="5.9296875" style="44" customWidth="1"/>
    <col min="5" max="5" width="4.06640625" style="44" customWidth="1"/>
    <col min="6" max="6" width="7.9296875" style="44" customWidth="1"/>
    <col min="7" max="7" width="5.06640625" style="44" customWidth="1"/>
    <col min="8" max="8" width="4.59765625" style="44" customWidth="1"/>
    <col min="9" max="9" width="5.265625" style="44" customWidth="1"/>
    <col min="10" max="10" width="7.33203125" style="44" customWidth="1"/>
    <col min="11" max="11" width="5.33203125" style="44" customWidth="1"/>
    <col min="12" max="12" width="7.59765625" style="44" customWidth="1"/>
    <col min="13" max="13" width="3" style="44" customWidth="1"/>
    <col min="14" max="14" width="6.46484375" style="44" customWidth="1"/>
    <col min="15" max="15" width="6.33203125" style="44" customWidth="1"/>
    <col min="16" max="17" width="11.73046875" style="44" customWidth="1"/>
    <col min="18" max="18" width="7" style="44" customWidth="1"/>
    <col min="19" max="19" width="6.59765625" style="44" customWidth="1"/>
    <col min="20" max="20" width="9.33203125" style="44" customWidth="1"/>
    <col min="21" max="23" width="6" style="44" customWidth="1"/>
    <col min="24" max="24" width="9.06640625" style="44" customWidth="1"/>
    <col min="25" max="25" width="7.9296875" style="44" customWidth="1"/>
    <col min="26" max="26" width="6.06640625" style="44" customWidth="1"/>
    <col min="27" max="27" width="5.9296875" style="44" customWidth="1"/>
    <col min="28" max="28" width="7.46484375" style="44" customWidth="1"/>
    <col min="29" max="30" width="9" style="44"/>
    <col min="31" max="31" width="10.06640625" style="44" customWidth="1"/>
    <col min="32" max="32" width="5.46484375" style="44" customWidth="1"/>
    <col min="33" max="33" width="8.33203125" style="44" customWidth="1"/>
    <col min="34" max="34" width="6.59765625" style="44" customWidth="1"/>
    <col min="35" max="16384" width="9" style="44"/>
  </cols>
  <sheetData>
    <row r="1" spans="1:24" s="133" customFormat="1" ht="22.9" x14ac:dyDescent="0.4">
      <c r="A1" s="134" t="s">
        <v>1606</v>
      </c>
    </row>
    <row r="2" spans="1:24" s="133" customFormat="1" ht="18.75" x14ac:dyDescent="0.35">
      <c r="P2" s="473">
        <v>46083</v>
      </c>
      <c r="Q2" s="474"/>
      <c r="R2" s="258"/>
      <c r="S2" s="258"/>
      <c r="T2" s="258"/>
    </row>
    <row r="3" spans="1:24" s="133" customFormat="1" ht="18.75" x14ac:dyDescent="0.35">
      <c r="X3" s="133" t="s">
        <v>680</v>
      </c>
    </row>
    <row r="4" spans="1:24" s="133" customFormat="1" ht="18.75" x14ac:dyDescent="0.35"/>
    <row r="5" spans="1:24" s="133" customFormat="1" ht="18.75" x14ac:dyDescent="0.35">
      <c r="A5" s="133" t="s">
        <v>627</v>
      </c>
    </row>
    <row r="6" spans="1:24" s="133" customFormat="1" ht="22.9" x14ac:dyDescent="0.4">
      <c r="F6" s="175" t="s">
        <v>682</v>
      </c>
    </row>
    <row r="7" spans="1:24" s="133" customFormat="1" ht="18.75" x14ac:dyDescent="0.35"/>
    <row r="8" spans="1:24" s="133" customFormat="1" ht="22.9" x14ac:dyDescent="0.4">
      <c r="F8" s="175" t="s">
        <v>1935</v>
      </c>
    </row>
    <row r="9" spans="1:24" s="133" customFormat="1" ht="18.75" x14ac:dyDescent="0.35">
      <c r="F9" s="133" t="s">
        <v>835</v>
      </c>
    </row>
    <row r="10" spans="1:24" s="133" customFormat="1" ht="18.75" x14ac:dyDescent="0.35">
      <c r="F10" s="133" t="s">
        <v>834</v>
      </c>
    </row>
    <row r="11" spans="1:24" s="133" customFormat="1" ht="18.75" x14ac:dyDescent="0.35">
      <c r="F11" s="133" t="s">
        <v>914</v>
      </c>
    </row>
    <row r="12" spans="1:24" s="133" customFormat="1" ht="18.75" x14ac:dyDescent="0.35">
      <c r="F12" s="271" t="s">
        <v>1598</v>
      </c>
    </row>
    <row r="13" spans="1:24" s="133" customFormat="1" ht="18.75" x14ac:dyDescent="0.35">
      <c r="F13" s="133" t="s">
        <v>779</v>
      </c>
    </row>
    <row r="14" spans="1:24" s="133" customFormat="1" ht="18.75" x14ac:dyDescent="0.35">
      <c r="G14" s="133" t="s">
        <v>40</v>
      </c>
    </row>
    <row r="15" spans="1:24" s="133" customFormat="1" ht="18.75" x14ac:dyDescent="0.35">
      <c r="G15" s="133" t="s">
        <v>673</v>
      </c>
    </row>
    <row r="16" spans="1:24" s="133" customFormat="1" ht="18.75" x14ac:dyDescent="0.35">
      <c r="G16" s="133" t="s">
        <v>648</v>
      </c>
      <c r="H16" s="133" t="s">
        <v>683</v>
      </c>
    </row>
    <row r="17" spans="6:16" s="133" customFormat="1" ht="18.75" x14ac:dyDescent="0.35">
      <c r="H17" s="133" t="s">
        <v>684</v>
      </c>
    </row>
    <row r="18" spans="6:16" s="133" customFormat="1" ht="18.75" x14ac:dyDescent="0.35">
      <c r="H18" s="133" t="s">
        <v>1595</v>
      </c>
    </row>
    <row r="19" spans="6:16" s="133" customFormat="1" ht="18.75" x14ac:dyDescent="0.35">
      <c r="H19" s="133" t="s">
        <v>1596</v>
      </c>
      <c r="P19" s="133" t="s">
        <v>649</v>
      </c>
    </row>
    <row r="20" spans="6:16" s="133" customFormat="1" ht="18.75" x14ac:dyDescent="0.35">
      <c r="H20" s="133" t="s">
        <v>685</v>
      </c>
    </row>
    <row r="21" spans="6:16" s="133" customFormat="1" ht="18.75" x14ac:dyDescent="0.35">
      <c r="F21" s="133" t="s">
        <v>628</v>
      </c>
    </row>
    <row r="22" spans="6:16" s="133" customFormat="1" ht="18.75" x14ac:dyDescent="0.35">
      <c r="F22" s="133" t="s">
        <v>629</v>
      </c>
    </row>
    <row r="23" spans="6:16" s="133" customFormat="1" ht="18.75" x14ac:dyDescent="0.35">
      <c r="F23" s="133" t="s">
        <v>698</v>
      </c>
    </row>
    <row r="24" spans="6:16" s="133" customFormat="1" ht="18.75" x14ac:dyDescent="0.35">
      <c r="F24" s="133" t="s">
        <v>840</v>
      </c>
    </row>
    <row r="25" spans="6:16" s="133" customFormat="1" ht="18.75" x14ac:dyDescent="0.35">
      <c r="F25" s="177" t="s">
        <v>880</v>
      </c>
    </row>
    <row r="26" spans="6:16" s="133" customFormat="1" ht="18.75" x14ac:dyDescent="0.35">
      <c r="F26" s="133" t="s">
        <v>837</v>
      </c>
    </row>
    <row r="27" spans="6:16" s="133" customFormat="1" ht="18.75" x14ac:dyDescent="0.35">
      <c r="G27" s="133" t="s">
        <v>648</v>
      </c>
      <c r="H27" s="133" t="s">
        <v>719</v>
      </c>
    </row>
    <row r="28" spans="6:16" s="133" customFormat="1" ht="18.75" x14ac:dyDescent="0.35"/>
    <row r="29" spans="6:16" s="133" customFormat="1" ht="18.75" x14ac:dyDescent="0.35">
      <c r="F29" s="133" t="s">
        <v>838</v>
      </c>
    </row>
    <row r="30" spans="6:16" s="133" customFormat="1" ht="18.75" x14ac:dyDescent="0.35">
      <c r="G30" s="133" t="s">
        <v>648</v>
      </c>
      <c r="H30" s="133" t="s">
        <v>720</v>
      </c>
    </row>
    <row r="31" spans="6:16" s="133" customFormat="1" ht="18.75" x14ac:dyDescent="0.35"/>
    <row r="32" spans="6:16" s="133" customFormat="1" ht="18.75" x14ac:dyDescent="0.35">
      <c r="F32" s="177" t="s">
        <v>839</v>
      </c>
    </row>
    <row r="33" spans="1:6" s="133" customFormat="1" ht="18.75" x14ac:dyDescent="0.35">
      <c r="F33" s="177"/>
    </row>
    <row r="34" spans="1:6" s="133" customFormat="1" ht="18.75" x14ac:dyDescent="0.35">
      <c r="F34" s="177" t="s">
        <v>1936</v>
      </c>
    </row>
    <row r="35" spans="1:6" s="133" customFormat="1" ht="18.75" x14ac:dyDescent="0.35">
      <c r="F35" s="177" t="s">
        <v>1937</v>
      </c>
    </row>
    <row r="36" spans="1:6" s="133" customFormat="1" ht="18.75" x14ac:dyDescent="0.35">
      <c r="F36" s="177"/>
    </row>
    <row r="37" spans="1:6" s="133" customFormat="1" ht="18.75" x14ac:dyDescent="0.35">
      <c r="A37" s="133" t="s">
        <v>530</v>
      </c>
    </row>
    <row r="38" spans="1:6" s="133" customFormat="1" ht="18.75" x14ac:dyDescent="0.35">
      <c r="D38" s="133" t="s">
        <v>591</v>
      </c>
    </row>
    <row r="39" spans="1:6" s="133" customFormat="1" ht="18.75" x14ac:dyDescent="0.35">
      <c r="F39" s="133" t="s">
        <v>662</v>
      </c>
    </row>
    <row r="40" spans="1:6" s="133" customFormat="1" ht="18.75" x14ac:dyDescent="0.35">
      <c r="F40" s="133" t="s">
        <v>780</v>
      </c>
    </row>
    <row r="41" spans="1:6" s="133" customFormat="1" ht="18.75" x14ac:dyDescent="0.35">
      <c r="F41" s="133" t="s">
        <v>717</v>
      </c>
    </row>
    <row r="42" spans="1:6" s="133" customFormat="1" ht="18.75" x14ac:dyDescent="0.35">
      <c r="F42" s="133" t="s">
        <v>718</v>
      </c>
    </row>
    <row r="43" spans="1:6" s="133" customFormat="1" ht="18.75" x14ac:dyDescent="0.35">
      <c r="F43" s="133" t="s">
        <v>686</v>
      </c>
    </row>
    <row r="44" spans="1:6" s="133" customFormat="1" ht="18.75" x14ac:dyDescent="0.35">
      <c r="F44" s="133" t="s">
        <v>697</v>
      </c>
    </row>
    <row r="45" spans="1:6" s="133" customFormat="1" ht="18.75" x14ac:dyDescent="0.35">
      <c r="F45" s="133" t="s">
        <v>592</v>
      </c>
    </row>
    <row r="46" spans="1:6" s="133" customFormat="1" ht="18.75" x14ac:dyDescent="0.35">
      <c r="F46" s="133" t="s">
        <v>695</v>
      </c>
    </row>
    <row r="47" spans="1:6" s="133" customFormat="1" ht="18.75" x14ac:dyDescent="0.35">
      <c r="F47" s="133" t="s">
        <v>841</v>
      </c>
    </row>
    <row r="48" spans="1:6" s="133" customFormat="1" ht="18.75" x14ac:dyDescent="0.35">
      <c r="F48" s="133" t="s">
        <v>681</v>
      </c>
    </row>
    <row r="49" spans="4:7" s="133" customFormat="1" ht="18.75" x14ac:dyDescent="0.35">
      <c r="F49" s="133" t="s">
        <v>630</v>
      </c>
    </row>
    <row r="50" spans="4:7" s="133" customFormat="1" ht="18.75" x14ac:dyDescent="0.35">
      <c r="F50" s="133" t="s">
        <v>669</v>
      </c>
    </row>
    <row r="51" spans="4:7" s="133" customFormat="1" ht="18.75" x14ac:dyDescent="0.35">
      <c r="G51" s="133" t="s">
        <v>2078</v>
      </c>
    </row>
    <row r="52" spans="4:7" s="133" customFormat="1" ht="18.75" x14ac:dyDescent="0.35">
      <c r="F52" s="133" t="s">
        <v>1604</v>
      </c>
    </row>
    <row r="53" spans="4:7" s="133" customFormat="1" ht="18.75" x14ac:dyDescent="0.35">
      <c r="F53" s="271" t="s">
        <v>1605</v>
      </c>
    </row>
    <row r="54" spans="4:7" s="133" customFormat="1" ht="18.75" x14ac:dyDescent="0.35">
      <c r="F54" s="133" t="s">
        <v>674</v>
      </c>
    </row>
    <row r="55" spans="4:7" s="133" customFormat="1" ht="18.75" x14ac:dyDescent="0.35">
      <c r="F55" s="133" t="s">
        <v>675</v>
      </c>
    </row>
    <row r="56" spans="4:7" s="133" customFormat="1" ht="18.75" x14ac:dyDescent="0.35">
      <c r="D56" s="133" t="s">
        <v>593</v>
      </c>
    </row>
    <row r="57" spans="4:7" s="133" customFormat="1" ht="18.75" x14ac:dyDescent="0.35">
      <c r="F57" s="133" t="s">
        <v>676</v>
      </c>
    </row>
    <row r="58" spans="4:7" s="133" customFormat="1" ht="18.75" x14ac:dyDescent="0.35">
      <c r="F58" s="133" t="s">
        <v>694</v>
      </c>
    </row>
    <row r="59" spans="4:7" s="133" customFormat="1" ht="18.75" x14ac:dyDescent="0.35">
      <c r="F59" s="133" t="s">
        <v>596</v>
      </c>
    </row>
    <row r="60" spans="4:7" s="133" customFormat="1" ht="21" x14ac:dyDescent="0.4">
      <c r="F60" s="133" t="s">
        <v>772</v>
      </c>
    </row>
    <row r="61" spans="4:7" s="133" customFormat="1" ht="18.75" x14ac:dyDescent="0.35">
      <c r="F61" s="133" t="s">
        <v>881</v>
      </c>
    </row>
    <row r="62" spans="4:7" s="133" customFormat="1" ht="18.75" x14ac:dyDescent="0.35">
      <c r="F62" s="133" t="s">
        <v>842</v>
      </c>
    </row>
    <row r="63" spans="4:7" s="133" customFormat="1" ht="18.75" x14ac:dyDescent="0.35">
      <c r="F63" s="133" t="s">
        <v>607</v>
      </c>
    </row>
    <row r="64" spans="4:7" s="133" customFormat="1" ht="21" x14ac:dyDescent="0.4">
      <c r="F64" s="133" t="s">
        <v>1680</v>
      </c>
    </row>
    <row r="65" spans="6:17" s="133" customFormat="1" ht="18.75" x14ac:dyDescent="0.35">
      <c r="F65" s="133" t="s">
        <v>1681</v>
      </c>
    </row>
    <row r="66" spans="6:17" s="133" customFormat="1" ht="18.75" x14ac:dyDescent="0.35">
      <c r="F66" s="133" t="s">
        <v>590</v>
      </c>
    </row>
    <row r="67" spans="6:17" s="133" customFormat="1" ht="18.75" x14ac:dyDescent="0.35">
      <c r="F67" s="133" t="s">
        <v>531</v>
      </c>
    </row>
    <row r="68" spans="6:17" s="133" customFormat="1" ht="18.75" x14ac:dyDescent="0.35">
      <c r="G68" s="133" t="s">
        <v>532</v>
      </c>
      <c r="I68" s="133" t="s">
        <v>533</v>
      </c>
      <c r="M68" s="133" t="s">
        <v>537</v>
      </c>
    </row>
    <row r="69" spans="6:17" s="133" customFormat="1" ht="18.75" x14ac:dyDescent="0.35">
      <c r="I69" s="133" t="s">
        <v>534</v>
      </c>
      <c r="M69" s="133" t="s">
        <v>538</v>
      </c>
    </row>
    <row r="70" spans="6:17" s="133" customFormat="1" ht="18.75" x14ac:dyDescent="0.35">
      <c r="I70" s="133" t="s">
        <v>535</v>
      </c>
      <c r="M70" s="133" t="s">
        <v>539</v>
      </c>
    </row>
    <row r="71" spans="6:17" s="133" customFormat="1" ht="18.75" x14ac:dyDescent="0.35">
      <c r="I71" s="133" t="s">
        <v>536</v>
      </c>
      <c r="M71" s="133" t="s">
        <v>540</v>
      </c>
      <c r="Q71" s="133" t="s">
        <v>649</v>
      </c>
    </row>
    <row r="72" spans="6:17" s="133" customFormat="1" ht="18.75" x14ac:dyDescent="0.35">
      <c r="F72" s="133" t="s">
        <v>601</v>
      </c>
    </row>
    <row r="73" spans="6:17" s="133" customFormat="1" ht="18.75" x14ac:dyDescent="0.35">
      <c r="F73" s="133" t="s">
        <v>650</v>
      </c>
    </row>
    <row r="74" spans="6:17" s="133" customFormat="1" ht="18.75" x14ac:dyDescent="0.35">
      <c r="F74" s="177" t="s">
        <v>920</v>
      </c>
    </row>
    <row r="75" spans="6:17" s="133" customFormat="1" ht="18.75" x14ac:dyDescent="0.35">
      <c r="F75" s="177" t="s">
        <v>921</v>
      </c>
    </row>
    <row r="76" spans="6:17" s="133" customFormat="1" ht="18.75" x14ac:dyDescent="0.35">
      <c r="F76" s="177" t="s">
        <v>1682</v>
      </c>
    </row>
    <row r="77" spans="6:17" s="133" customFormat="1" ht="18.75" x14ac:dyDescent="0.35">
      <c r="F77" s="177" t="s">
        <v>895</v>
      </c>
    </row>
    <row r="78" spans="6:17" s="133" customFormat="1" ht="18.75" x14ac:dyDescent="0.35">
      <c r="F78" s="177" t="s">
        <v>1683</v>
      </c>
    </row>
    <row r="79" spans="6:17" s="133" customFormat="1" ht="18.75" x14ac:dyDescent="0.35">
      <c r="F79" s="133" t="s">
        <v>602</v>
      </c>
    </row>
    <row r="80" spans="6:17" s="133" customFormat="1" ht="21" x14ac:dyDescent="0.4">
      <c r="F80" s="157" t="s">
        <v>773</v>
      </c>
    </row>
    <row r="81" spans="1:14" s="133" customFormat="1" ht="18.75" x14ac:dyDescent="0.35">
      <c r="F81" s="133" t="s">
        <v>603</v>
      </c>
    </row>
    <row r="82" spans="1:14" s="133" customFormat="1" ht="18.75" x14ac:dyDescent="0.35">
      <c r="F82" s="137" t="s">
        <v>541</v>
      </c>
    </row>
    <row r="83" spans="1:14" s="133" customFormat="1" ht="18.75" x14ac:dyDescent="0.35">
      <c r="F83" s="133" t="s">
        <v>542</v>
      </c>
    </row>
    <row r="84" spans="1:14" s="133" customFormat="1" ht="18.75" x14ac:dyDescent="0.35">
      <c r="F84" s="133" t="s">
        <v>543</v>
      </c>
    </row>
    <row r="85" spans="1:14" s="133" customFormat="1" ht="18.75" x14ac:dyDescent="0.35">
      <c r="H85" s="133" t="s">
        <v>651</v>
      </c>
      <c r="N85" s="133" t="s">
        <v>649</v>
      </c>
    </row>
    <row r="86" spans="1:14" s="133" customFormat="1" ht="18.75" x14ac:dyDescent="0.35">
      <c r="F86" s="137" t="s">
        <v>774</v>
      </c>
    </row>
    <row r="87" spans="1:14" s="133" customFormat="1" ht="18.75" x14ac:dyDescent="0.35">
      <c r="F87" s="133" t="s">
        <v>652</v>
      </c>
    </row>
    <row r="88" spans="1:14" s="133" customFormat="1" ht="18.75" x14ac:dyDescent="0.35">
      <c r="F88" s="133" t="s">
        <v>653</v>
      </c>
      <c r="N88" s="133" t="s">
        <v>649</v>
      </c>
    </row>
    <row r="89" spans="1:14" s="133" customFormat="1" ht="18.75" x14ac:dyDescent="0.35">
      <c r="F89" s="177" t="s">
        <v>625</v>
      </c>
    </row>
    <row r="90" spans="1:14" s="133" customFormat="1" ht="18.75" x14ac:dyDescent="0.35">
      <c r="F90" s="133" t="s">
        <v>605</v>
      </c>
    </row>
    <row r="91" spans="1:14" s="133" customFormat="1" ht="18.75" x14ac:dyDescent="0.35"/>
    <row r="92" spans="1:14" s="133" customFormat="1" ht="18.75" x14ac:dyDescent="0.35">
      <c r="D92" s="133" t="s">
        <v>654</v>
      </c>
    </row>
    <row r="93" spans="1:14" s="133" customFormat="1" ht="18.75" x14ac:dyDescent="0.35">
      <c r="F93" s="133" t="s">
        <v>544</v>
      </c>
    </row>
    <row r="94" spans="1:14" s="133" customFormat="1" ht="18.75" x14ac:dyDescent="0.35">
      <c r="F94" s="133" t="s">
        <v>655</v>
      </c>
    </row>
    <row r="95" spans="1:14" s="133" customFormat="1" ht="18.75" x14ac:dyDescent="0.35"/>
    <row r="96" spans="1:14" s="133" customFormat="1" ht="18.75" x14ac:dyDescent="0.35">
      <c r="A96" s="133" t="s">
        <v>545</v>
      </c>
      <c r="D96" s="133" t="s">
        <v>1665</v>
      </c>
    </row>
    <row r="97" spans="1:32" s="133" customFormat="1" ht="18.75" x14ac:dyDescent="0.35"/>
    <row r="98" spans="1:32" s="133" customFormat="1" ht="18.75" x14ac:dyDescent="0.35">
      <c r="A98" s="259" t="s">
        <v>158</v>
      </c>
    </row>
    <row r="99" spans="1:32" s="133" customFormat="1" ht="19.149999999999999" thickBot="1" x14ac:dyDescent="0.4"/>
    <row r="100" spans="1:32" s="133" customFormat="1" ht="42.75" customHeight="1" thickBot="1" x14ac:dyDescent="0.4">
      <c r="E100" s="57" t="s">
        <v>1389</v>
      </c>
      <c r="F100" s="59" t="s">
        <v>1393</v>
      </c>
      <c r="G100" s="250" t="s">
        <v>580</v>
      </c>
      <c r="H100" s="61" t="s">
        <v>560</v>
      </c>
      <c r="I100" s="285" t="s">
        <v>1387</v>
      </c>
      <c r="J100" s="60" t="s">
        <v>579</v>
      </c>
      <c r="K100" s="66" t="s">
        <v>1637</v>
      </c>
      <c r="L100" s="156" t="s">
        <v>690</v>
      </c>
      <c r="M100" s="59" t="s">
        <v>1666</v>
      </c>
      <c r="N100" s="163" t="s">
        <v>691</v>
      </c>
      <c r="O100" s="62" t="s">
        <v>1380</v>
      </c>
      <c r="P100" s="62" t="s">
        <v>562</v>
      </c>
      <c r="Q100" s="184" t="s">
        <v>918</v>
      </c>
      <c r="R100" s="184" t="s">
        <v>919</v>
      </c>
      <c r="S100" s="184" t="s">
        <v>1366</v>
      </c>
      <c r="T100" s="185" t="s">
        <v>915</v>
      </c>
      <c r="U100" s="62" t="s">
        <v>558</v>
      </c>
      <c r="V100" s="62" t="s">
        <v>559</v>
      </c>
      <c r="W100" s="62" t="s">
        <v>1388</v>
      </c>
      <c r="X100" s="58" t="s">
        <v>573</v>
      </c>
      <c r="Y100" s="64" t="s">
        <v>626</v>
      </c>
      <c r="Z100" s="65" t="s">
        <v>35</v>
      </c>
      <c r="AA100" s="66" t="s">
        <v>565</v>
      </c>
      <c r="AB100" s="67" t="s">
        <v>566</v>
      </c>
      <c r="AC100" s="243" t="s">
        <v>1365</v>
      </c>
      <c r="AD100" s="243" t="s">
        <v>1367</v>
      </c>
      <c r="AE100" s="63" t="s">
        <v>550</v>
      </c>
      <c r="AF100" s="63" t="s">
        <v>563</v>
      </c>
    </row>
    <row r="101" spans="1:32" s="133" customFormat="1" ht="19.149999999999999" thickTop="1" x14ac:dyDescent="0.35">
      <c r="E101" s="54">
        <v>1</v>
      </c>
      <c r="F101" s="55" t="s">
        <v>106</v>
      </c>
      <c r="G101" s="158" t="s">
        <v>846</v>
      </c>
      <c r="H101" s="103" t="s">
        <v>752</v>
      </c>
      <c r="I101" s="286">
        <v>2</v>
      </c>
      <c r="J101" s="189"/>
      <c r="K101" s="192">
        <v>2</v>
      </c>
      <c r="L101" s="195" t="s">
        <v>546</v>
      </c>
      <c r="M101" s="270" t="s">
        <v>846</v>
      </c>
      <c r="N101" s="196"/>
      <c r="O101" s="197" t="s">
        <v>533</v>
      </c>
      <c r="P101" s="197" t="s">
        <v>606</v>
      </c>
      <c r="Q101" s="197" t="s">
        <v>1644</v>
      </c>
      <c r="R101" s="197" t="s">
        <v>1649</v>
      </c>
      <c r="S101" s="197"/>
      <c r="T101" s="274" t="s">
        <v>1078</v>
      </c>
      <c r="U101" s="197">
        <v>2</v>
      </c>
      <c r="V101" s="197">
        <v>14</v>
      </c>
      <c r="W101" s="197"/>
      <c r="X101" s="186">
        <v>1301</v>
      </c>
      <c r="Y101" s="204" t="s">
        <v>677</v>
      </c>
      <c r="Z101" s="205" t="s">
        <v>678</v>
      </c>
      <c r="AA101" s="192"/>
      <c r="AB101" s="206"/>
      <c r="AC101" s="56" t="s">
        <v>1667</v>
      </c>
      <c r="AD101" s="56" t="s">
        <v>927</v>
      </c>
      <c r="AE101" s="56" t="s">
        <v>554</v>
      </c>
      <c r="AF101" s="56" t="s">
        <v>1678</v>
      </c>
    </row>
    <row r="102" spans="1:32" s="133" customFormat="1" ht="18.75" x14ac:dyDescent="0.35">
      <c r="E102" s="53">
        <v>2</v>
      </c>
      <c r="F102" s="39" t="s">
        <v>106</v>
      </c>
      <c r="G102" s="159" t="s">
        <v>846</v>
      </c>
      <c r="H102" s="51" t="s">
        <v>750</v>
      </c>
      <c r="I102" s="287">
        <v>2</v>
      </c>
      <c r="J102" s="190"/>
      <c r="K102" s="193">
        <v>1</v>
      </c>
      <c r="L102" s="198" t="s">
        <v>546</v>
      </c>
      <c r="M102" s="39" t="s">
        <v>846</v>
      </c>
      <c r="N102" s="199"/>
      <c r="O102" s="197" t="s">
        <v>537</v>
      </c>
      <c r="P102" s="197" t="s">
        <v>606</v>
      </c>
      <c r="Q102" s="197" t="s">
        <v>1645</v>
      </c>
      <c r="R102" s="197" t="s">
        <v>1650</v>
      </c>
      <c r="S102" s="200"/>
      <c r="T102" s="272" t="s">
        <v>1078</v>
      </c>
      <c r="U102" s="200">
        <v>3</v>
      </c>
      <c r="V102" s="200">
        <v>18</v>
      </c>
      <c r="W102" s="200"/>
      <c r="X102" s="187">
        <v>1010</v>
      </c>
      <c r="Y102" s="207" t="s">
        <v>677</v>
      </c>
      <c r="Z102" s="208" t="s">
        <v>678</v>
      </c>
      <c r="AA102" s="193">
        <v>1</v>
      </c>
      <c r="AB102" s="209"/>
      <c r="AC102" s="56" t="s">
        <v>1668</v>
      </c>
      <c r="AD102" s="52" t="s">
        <v>927</v>
      </c>
      <c r="AE102" s="52" t="s">
        <v>710</v>
      </c>
      <c r="AF102" s="52" t="s">
        <v>1677</v>
      </c>
    </row>
    <row r="103" spans="1:32" s="133" customFormat="1" ht="18.75" x14ac:dyDescent="0.35">
      <c r="E103" s="53">
        <v>3</v>
      </c>
      <c r="F103" s="39" t="s">
        <v>108</v>
      </c>
      <c r="G103" s="159" t="s">
        <v>599</v>
      </c>
      <c r="H103" s="51" t="s">
        <v>752</v>
      </c>
      <c r="I103" s="287">
        <v>3</v>
      </c>
      <c r="J103" s="190">
        <v>13</v>
      </c>
      <c r="K103" s="193">
        <v>2</v>
      </c>
      <c r="L103" s="198" t="s">
        <v>546</v>
      </c>
      <c r="M103" s="39" t="s">
        <v>846</v>
      </c>
      <c r="N103" s="199"/>
      <c r="O103" s="197" t="s">
        <v>538</v>
      </c>
      <c r="P103" s="197" t="s">
        <v>606</v>
      </c>
      <c r="Q103" s="197" t="s">
        <v>1646</v>
      </c>
      <c r="R103" s="197" t="s">
        <v>1651</v>
      </c>
      <c r="S103" s="200">
        <v>6</v>
      </c>
      <c r="T103" s="272" t="s">
        <v>1078</v>
      </c>
      <c r="U103" s="200">
        <v>1</v>
      </c>
      <c r="V103" s="200">
        <v>15</v>
      </c>
      <c r="W103" s="200"/>
      <c r="X103" s="187">
        <v>2644</v>
      </c>
      <c r="Y103" s="207" t="s">
        <v>677</v>
      </c>
      <c r="Z103" s="208" t="s">
        <v>678</v>
      </c>
      <c r="AA103" s="193"/>
      <c r="AB103" s="209"/>
      <c r="AC103" s="56" t="s">
        <v>1669</v>
      </c>
      <c r="AD103" s="52" t="s">
        <v>937</v>
      </c>
      <c r="AE103" s="52" t="s">
        <v>710</v>
      </c>
      <c r="AF103" s="52" t="s">
        <v>1677</v>
      </c>
    </row>
    <row r="104" spans="1:32" s="133" customFormat="1" ht="18.75" x14ac:dyDescent="0.35">
      <c r="E104" s="53">
        <v>4</v>
      </c>
      <c r="F104" s="39" t="s">
        <v>1446</v>
      </c>
      <c r="G104" s="159" t="s">
        <v>600</v>
      </c>
      <c r="H104" s="51" t="s">
        <v>750</v>
      </c>
      <c r="I104" s="287">
        <v>71</v>
      </c>
      <c r="J104" s="190">
        <v>12</v>
      </c>
      <c r="K104" s="193">
        <v>1</v>
      </c>
      <c r="L104" s="198" t="s">
        <v>546</v>
      </c>
      <c r="M104" s="39" t="s">
        <v>846</v>
      </c>
      <c r="N104" s="199"/>
      <c r="O104" s="197" t="s">
        <v>533</v>
      </c>
      <c r="P104" s="197" t="s">
        <v>606</v>
      </c>
      <c r="Q104" s="197" t="s">
        <v>1647</v>
      </c>
      <c r="R104" s="197" t="s">
        <v>1652</v>
      </c>
      <c r="S104" s="200">
        <v>217</v>
      </c>
      <c r="T104" s="272" t="s">
        <v>1078</v>
      </c>
      <c r="U104" s="200">
        <v>1</v>
      </c>
      <c r="V104" s="200">
        <v>16</v>
      </c>
      <c r="W104" s="200"/>
      <c r="X104" s="187">
        <v>165</v>
      </c>
      <c r="Y104" s="207" t="s">
        <v>677</v>
      </c>
      <c r="Z104" s="208" t="s">
        <v>678</v>
      </c>
      <c r="AA104" s="193"/>
      <c r="AB104" s="209"/>
      <c r="AC104" s="56" t="s">
        <v>1670</v>
      </c>
      <c r="AD104" s="52" t="s">
        <v>1357</v>
      </c>
      <c r="AE104" s="52" t="s">
        <v>710</v>
      </c>
      <c r="AF104" s="52" t="s">
        <v>1677</v>
      </c>
    </row>
    <row r="105" spans="1:32" s="133" customFormat="1" ht="18.75" x14ac:dyDescent="0.35">
      <c r="E105" s="53">
        <v>5</v>
      </c>
      <c r="F105" s="39"/>
      <c r="G105" s="159"/>
      <c r="H105" s="51"/>
      <c r="I105" s="287">
        <v>44</v>
      </c>
      <c r="J105" s="190"/>
      <c r="K105" s="193">
        <v>2</v>
      </c>
      <c r="L105" s="198" t="s">
        <v>546</v>
      </c>
      <c r="M105" s="39"/>
      <c r="N105" s="199"/>
      <c r="O105" s="197" t="s">
        <v>533</v>
      </c>
      <c r="P105" s="197" t="s">
        <v>606</v>
      </c>
      <c r="Q105" s="197" t="s">
        <v>1648</v>
      </c>
      <c r="R105" s="197" t="s">
        <v>1653</v>
      </c>
      <c r="S105" s="200">
        <v>219</v>
      </c>
      <c r="T105" s="272" t="s">
        <v>1078</v>
      </c>
      <c r="U105" s="200"/>
      <c r="V105" s="200">
        <v>24</v>
      </c>
      <c r="W105" s="200" t="s">
        <v>679</v>
      </c>
      <c r="X105" s="187">
        <v>1482</v>
      </c>
      <c r="Y105" s="207" t="s">
        <v>677</v>
      </c>
      <c r="Z105" s="208" t="s">
        <v>678</v>
      </c>
      <c r="AA105" s="193"/>
      <c r="AB105" s="209"/>
      <c r="AC105" s="56" t="s">
        <v>1679</v>
      </c>
      <c r="AD105" s="52"/>
      <c r="AE105" s="52" t="s">
        <v>710</v>
      </c>
      <c r="AF105" s="52" t="s">
        <v>1677</v>
      </c>
    </row>
    <row r="106" spans="1:32" s="133" customFormat="1" ht="18.75" x14ac:dyDescent="0.35">
      <c r="E106" s="53">
        <v>6</v>
      </c>
      <c r="F106" s="39" t="s">
        <v>846</v>
      </c>
      <c r="G106" s="159" t="s">
        <v>846</v>
      </c>
      <c r="H106" s="51" t="s">
        <v>846</v>
      </c>
      <c r="I106" s="287"/>
      <c r="J106" s="190"/>
      <c r="K106" s="193"/>
      <c r="L106" s="198"/>
      <c r="M106" s="39" t="s">
        <v>846</v>
      </c>
      <c r="N106" s="199"/>
      <c r="O106" s="197"/>
      <c r="P106" s="197"/>
      <c r="Q106" s="197"/>
      <c r="R106" s="197"/>
      <c r="S106" s="200"/>
      <c r="T106" s="272"/>
      <c r="U106" s="200"/>
      <c r="V106" s="200"/>
      <c r="W106" s="200"/>
      <c r="X106" s="187"/>
      <c r="Y106" s="207"/>
      <c r="Z106" s="208"/>
      <c r="AA106" s="193"/>
      <c r="AB106" s="209"/>
      <c r="AC106" s="56" t="s">
        <v>746</v>
      </c>
      <c r="AD106" s="52" t="s">
        <v>927</v>
      </c>
      <c r="AE106" s="52" t="s">
        <v>710</v>
      </c>
      <c r="AF106" s="52" t="s">
        <v>1677</v>
      </c>
    </row>
    <row r="107" spans="1:32" s="133" customFormat="1" ht="18.75" x14ac:dyDescent="0.35"/>
    <row r="108" spans="1:32" s="133" customFormat="1" ht="312" customHeight="1" x14ac:dyDescent="0.35">
      <c r="I108" s="305" t="s">
        <v>611</v>
      </c>
      <c r="J108" s="305" t="s">
        <v>610</v>
      </c>
      <c r="K108" s="50" t="s">
        <v>612</v>
      </c>
      <c r="L108" s="305" t="s">
        <v>696</v>
      </c>
      <c r="M108" s="475" t="s">
        <v>2079</v>
      </c>
      <c r="N108" s="475"/>
      <c r="O108" s="50" t="s">
        <v>608</v>
      </c>
      <c r="P108" s="281" t="s">
        <v>609</v>
      </c>
      <c r="Q108" s="50" t="s">
        <v>1075</v>
      </c>
      <c r="R108" s="50" t="s">
        <v>1076</v>
      </c>
      <c r="S108" s="50" t="s">
        <v>1077</v>
      </c>
      <c r="T108" s="50" t="s">
        <v>1079</v>
      </c>
      <c r="U108" s="50" t="s">
        <v>2081</v>
      </c>
      <c r="X108" s="50" t="s">
        <v>547</v>
      </c>
      <c r="AA108" s="50" t="s">
        <v>687</v>
      </c>
      <c r="AB108" s="50" t="s">
        <v>2080</v>
      </c>
      <c r="AE108" s="50" t="s">
        <v>1654</v>
      </c>
    </row>
    <row r="109" spans="1:32" s="133" customFormat="1" ht="19.5" customHeight="1" x14ac:dyDescent="0.35">
      <c r="I109" s="50"/>
      <c r="J109" s="50"/>
      <c r="K109" s="50"/>
      <c r="L109" s="50"/>
      <c r="M109" s="281"/>
      <c r="N109" s="281"/>
      <c r="O109" s="50"/>
      <c r="P109" s="281"/>
      <c r="Q109" s="50"/>
      <c r="R109" s="50"/>
      <c r="S109" s="50"/>
      <c r="T109" s="50"/>
      <c r="U109" s="50"/>
      <c r="X109" s="50"/>
      <c r="AA109" s="50"/>
      <c r="AB109" s="50"/>
      <c r="AE109" s="50"/>
    </row>
    <row r="110" spans="1:32" s="133" customFormat="1" ht="19.5" customHeight="1" x14ac:dyDescent="0.35">
      <c r="B110" s="259" t="s">
        <v>159</v>
      </c>
      <c r="I110" s="50"/>
      <c r="J110" s="50"/>
      <c r="K110" s="50"/>
      <c r="L110" s="50"/>
      <c r="M110" s="281"/>
      <c r="N110" s="281"/>
      <c r="O110" s="50"/>
      <c r="P110" s="281"/>
      <c r="Q110" s="50"/>
      <c r="R110" s="50"/>
      <c r="S110" s="50"/>
      <c r="T110" s="50"/>
      <c r="U110" s="50"/>
      <c r="X110" s="50"/>
      <c r="AA110" s="50"/>
      <c r="AB110" s="50"/>
      <c r="AE110" s="50"/>
    </row>
    <row r="111" spans="1:32" ht="16.5" thickBot="1" x14ac:dyDescent="0.35">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3">
      <c r="B112" s="57" t="s">
        <v>1389</v>
      </c>
      <c r="C112" s="61" t="s">
        <v>1393</v>
      </c>
      <c r="D112" s="61" t="s">
        <v>580</v>
      </c>
      <c r="E112" s="61" t="s">
        <v>560</v>
      </c>
      <c r="F112" s="61" t="s">
        <v>1374</v>
      </c>
      <c r="G112" s="58" t="s">
        <v>1387</v>
      </c>
      <c r="H112" s="60" t="s">
        <v>579</v>
      </c>
      <c r="I112" s="373" t="s">
        <v>1639</v>
      </c>
      <c r="J112" s="62" t="s">
        <v>33</v>
      </c>
      <c r="K112" s="373" t="s">
        <v>1638</v>
      </c>
      <c r="L112" s="156" t="s">
        <v>690</v>
      </c>
      <c r="M112" s="250" t="s">
        <v>1666</v>
      </c>
      <c r="N112" s="264" t="s">
        <v>691</v>
      </c>
      <c r="O112" s="62" t="s">
        <v>1380</v>
      </c>
      <c r="P112" s="62" t="s">
        <v>561</v>
      </c>
      <c r="Q112" s="184" t="s">
        <v>918</v>
      </c>
      <c r="R112" s="184" t="s">
        <v>919</v>
      </c>
      <c r="S112" s="184" t="s">
        <v>1366</v>
      </c>
      <c r="T112" s="185" t="s">
        <v>915</v>
      </c>
      <c r="U112" s="62" t="s">
        <v>558</v>
      </c>
      <c r="V112" s="62" t="s">
        <v>559</v>
      </c>
      <c r="W112" s="62" t="s">
        <v>1388</v>
      </c>
      <c r="X112" s="66" t="s">
        <v>1390</v>
      </c>
      <c r="Y112" s="70" t="s">
        <v>626</v>
      </c>
      <c r="Z112" s="71" t="s">
        <v>574</v>
      </c>
      <c r="AA112" s="66" t="s">
        <v>564</v>
      </c>
      <c r="AB112" s="67" t="s">
        <v>566</v>
      </c>
      <c r="AC112" s="243" t="s">
        <v>1365</v>
      </c>
      <c r="AD112" s="243" t="s">
        <v>1367</v>
      </c>
      <c r="AE112" s="63" t="s">
        <v>550</v>
      </c>
      <c r="AF112" s="289" t="s">
        <v>563</v>
      </c>
    </row>
    <row r="113" spans="2:32" s="50" customFormat="1" ht="15.75" customHeight="1" thickTop="1" x14ac:dyDescent="0.25">
      <c r="B113" s="73">
        <v>1</v>
      </c>
      <c r="C113" s="107" t="s">
        <v>394</v>
      </c>
      <c r="D113" s="160" t="s">
        <v>846</v>
      </c>
      <c r="E113" s="104" t="s">
        <v>750</v>
      </c>
      <c r="F113" s="293" t="s">
        <v>750</v>
      </c>
      <c r="G113" s="213">
        <v>601</v>
      </c>
      <c r="H113" s="192"/>
      <c r="I113" s="214">
        <v>1</v>
      </c>
      <c r="J113" s="215"/>
      <c r="K113" s="251">
        <v>1</v>
      </c>
      <c r="L113" s="218" t="s">
        <v>546</v>
      </c>
      <c r="M113" s="260" t="s">
        <v>846</v>
      </c>
      <c r="N113" s="265"/>
      <c r="O113" s="219" t="s">
        <v>533</v>
      </c>
      <c r="P113" s="219" t="s">
        <v>606</v>
      </c>
      <c r="Q113" s="219" t="s">
        <v>1644</v>
      </c>
      <c r="R113" s="219" t="s">
        <v>1649</v>
      </c>
      <c r="S113" s="219"/>
      <c r="T113" s="275" t="s">
        <v>1078</v>
      </c>
      <c r="U113" s="219">
        <v>2</v>
      </c>
      <c r="V113" s="219">
        <v>17</v>
      </c>
      <c r="W113" s="219"/>
      <c r="X113" s="214">
        <v>4230</v>
      </c>
      <c r="Y113" s="228" t="s">
        <v>546</v>
      </c>
      <c r="Z113" s="299" t="s">
        <v>133</v>
      </c>
      <c r="AA113" s="192"/>
      <c r="AB113" s="229"/>
      <c r="AC113" s="245" t="s">
        <v>1667</v>
      </c>
      <c r="AD113" s="68" t="s">
        <v>927</v>
      </c>
      <c r="AE113" s="68" t="s">
        <v>710</v>
      </c>
      <c r="AF113" s="300" t="s">
        <v>1677</v>
      </c>
    </row>
    <row r="114" spans="2:32" s="50" customFormat="1" ht="15.75" customHeight="1" x14ac:dyDescent="0.25">
      <c r="B114" s="75"/>
      <c r="C114" s="105"/>
      <c r="D114" s="161"/>
      <c r="E114" s="105"/>
      <c r="F114" s="292" t="s">
        <v>750</v>
      </c>
      <c r="G114" s="108"/>
      <c r="H114" s="78"/>
      <c r="I114" s="78"/>
      <c r="J114" s="76"/>
      <c r="K114" s="252">
        <v>1</v>
      </c>
      <c r="L114" s="220" t="s">
        <v>546</v>
      </c>
      <c r="M114" s="261" t="s">
        <v>846</v>
      </c>
      <c r="N114" s="266"/>
      <c r="O114" s="219" t="s">
        <v>537</v>
      </c>
      <c r="P114" s="219" t="s">
        <v>606</v>
      </c>
      <c r="Q114" s="219" t="s">
        <v>1645</v>
      </c>
      <c r="R114" s="219" t="s">
        <v>1650</v>
      </c>
      <c r="S114" s="221"/>
      <c r="T114" s="276" t="s">
        <v>1078</v>
      </c>
      <c r="U114" s="221">
        <v>2</v>
      </c>
      <c r="V114" s="221">
        <v>17</v>
      </c>
      <c r="W114" s="221"/>
      <c r="X114" s="78"/>
      <c r="Y114" s="233"/>
      <c r="Z114" s="234"/>
      <c r="AA114" s="78"/>
      <c r="AB114" s="235"/>
      <c r="AC114" s="246" t="s">
        <v>1668</v>
      </c>
      <c r="AD114" s="256" t="s">
        <v>927</v>
      </c>
      <c r="AE114" s="69" t="s">
        <v>710</v>
      </c>
      <c r="AF114" s="301" t="s">
        <v>1677</v>
      </c>
    </row>
    <row r="115" spans="2:32" s="50" customFormat="1" ht="15.75" customHeight="1" x14ac:dyDescent="0.25">
      <c r="B115" s="75"/>
      <c r="C115" s="105"/>
      <c r="D115" s="161"/>
      <c r="E115" s="105"/>
      <c r="F115" s="290" t="s">
        <v>750</v>
      </c>
      <c r="G115" s="108"/>
      <c r="H115" s="78"/>
      <c r="I115" s="78"/>
      <c r="J115" s="76"/>
      <c r="K115" s="252">
        <v>1</v>
      </c>
      <c r="L115" s="220" t="s">
        <v>546</v>
      </c>
      <c r="M115" s="261" t="s">
        <v>846</v>
      </c>
      <c r="N115" s="266"/>
      <c r="O115" s="219" t="s">
        <v>538</v>
      </c>
      <c r="P115" s="219" t="s">
        <v>606</v>
      </c>
      <c r="Q115" s="219" t="s">
        <v>1646</v>
      </c>
      <c r="R115" s="219" t="s">
        <v>1651</v>
      </c>
      <c r="S115" s="221"/>
      <c r="T115" s="276" t="s">
        <v>1078</v>
      </c>
      <c r="U115" s="221">
        <v>1</v>
      </c>
      <c r="V115" s="221">
        <v>16</v>
      </c>
      <c r="W115" s="221"/>
      <c r="X115" s="78"/>
      <c r="Y115" s="233"/>
      <c r="Z115" s="234"/>
      <c r="AA115" s="78"/>
      <c r="AB115" s="235"/>
      <c r="AC115" s="246" t="s">
        <v>1669</v>
      </c>
      <c r="AD115" s="79" t="s">
        <v>927</v>
      </c>
      <c r="AE115" s="79" t="s">
        <v>710</v>
      </c>
      <c r="AF115" s="302" t="s">
        <v>1677</v>
      </c>
    </row>
    <row r="116" spans="2:32" s="50" customFormat="1" ht="15.75" customHeight="1" x14ac:dyDescent="0.25">
      <c r="B116" s="75"/>
      <c r="C116" s="105"/>
      <c r="D116" s="161"/>
      <c r="E116" s="105"/>
      <c r="F116" s="290" t="s">
        <v>750</v>
      </c>
      <c r="G116" s="108"/>
      <c r="H116" s="78"/>
      <c r="I116" s="78"/>
      <c r="J116" s="76"/>
      <c r="K116" s="252">
        <v>1</v>
      </c>
      <c r="L116" s="220" t="s">
        <v>546</v>
      </c>
      <c r="M116" s="261" t="s">
        <v>846</v>
      </c>
      <c r="N116" s="266"/>
      <c r="O116" s="219" t="s">
        <v>533</v>
      </c>
      <c r="P116" s="219" t="s">
        <v>606</v>
      </c>
      <c r="Q116" s="219" t="s">
        <v>1647</v>
      </c>
      <c r="R116" s="219" t="s">
        <v>1652</v>
      </c>
      <c r="S116" s="221"/>
      <c r="T116" s="276" t="s">
        <v>1078</v>
      </c>
      <c r="U116" s="221">
        <v>1</v>
      </c>
      <c r="V116" s="221">
        <v>16</v>
      </c>
      <c r="W116" s="221"/>
      <c r="X116" s="78"/>
      <c r="Y116" s="233"/>
      <c r="Z116" s="234"/>
      <c r="AA116" s="78"/>
      <c r="AB116" s="235"/>
      <c r="AC116" s="246" t="s">
        <v>1670</v>
      </c>
      <c r="AD116" s="79" t="s">
        <v>927</v>
      </c>
      <c r="AE116" s="79" t="s">
        <v>710</v>
      </c>
      <c r="AF116" s="302" t="s">
        <v>1677</v>
      </c>
    </row>
    <row r="117" spans="2:32" s="50" customFormat="1" ht="15.75" customHeight="1" x14ac:dyDescent="0.25">
      <c r="B117" s="75"/>
      <c r="C117" s="105"/>
      <c r="D117" s="161"/>
      <c r="E117" s="105"/>
      <c r="F117" s="290" t="s">
        <v>846</v>
      </c>
      <c r="G117" s="108"/>
      <c r="H117" s="78"/>
      <c r="I117" s="78"/>
      <c r="J117" s="76"/>
      <c r="K117" s="252"/>
      <c r="L117" s="220"/>
      <c r="M117" s="261" t="s">
        <v>846</v>
      </c>
      <c r="N117" s="266"/>
      <c r="O117" s="219"/>
      <c r="P117" s="219"/>
      <c r="Q117" s="219"/>
      <c r="R117" s="219"/>
      <c r="S117" s="221"/>
      <c r="T117" s="276"/>
      <c r="U117" s="221"/>
      <c r="V117" s="221"/>
      <c r="W117" s="221"/>
      <c r="X117" s="78"/>
      <c r="Y117" s="233"/>
      <c r="Z117" s="234"/>
      <c r="AA117" s="78"/>
      <c r="AB117" s="235"/>
      <c r="AC117" s="246" t="s">
        <v>746</v>
      </c>
      <c r="AD117" s="79" t="s">
        <v>927</v>
      </c>
      <c r="AE117" s="79" t="s">
        <v>710</v>
      </c>
      <c r="AF117" s="302" t="s">
        <v>1677</v>
      </c>
    </row>
    <row r="118" spans="2:32" s="50" customFormat="1" ht="15.75" customHeight="1" x14ac:dyDescent="0.25">
      <c r="B118" s="80"/>
      <c r="C118" s="104"/>
      <c r="D118" s="160"/>
      <c r="E118" s="104"/>
      <c r="F118" s="294" t="s">
        <v>846</v>
      </c>
      <c r="G118" s="109"/>
      <c r="H118" s="83"/>
      <c r="I118" s="83"/>
      <c r="J118" s="74"/>
      <c r="K118" s="253"/>
      <c r="L118" s="222"/>
      <c r="M118" s="262" t="s">
        <v>846</v>
      </c>
      <c r="N118" s="267"/>
      <c r="O118" s="223"/>
      <c r="P118" s="223"/>
      <c r="Q118" s="223"/>
      <c r="R118" s="223"/>
      <c r="S118" s="223"/>
      <c r="T118" s="277"/>
      <c r="U118" s="223"/>
      <c r="V118" s="223"/>
      <c r="W118" s="223"/>
      <c r="X118" s="83"/>
      <c r="Y118" s="236"/>
      <c r="Z118" s="237"/>
      <c r="AA118" s="83"/>
      <c r="AB118" s="238"/>
      <c r="AC118" s="247" t="s">
        <v>746</v>
      </c>
      <c r="AD118" s="82" t="s">
        <v>927</v>
      </c>
      <c r="AE118" s="82" t="s">
        <v>710</v>
      </c>
      <c r="AF118" s="303" t="s">
        <v>1677</v>
      </c>
    </row>
    <row r="119" spans="2:32" s="50" customFormat="1" ht="15.75" customHeight="1" x14ac:dyDescent="0.25">
      <c r="B119" s="84">
        <v>2</v>
      </c>
      <c r="C119" s="51" t="s">
        <v>398</v>
      </c>
      <c r="D119" s="162" t="s">
        <v>846</v>
      </c>
      <c r="E119" s="106" t="s">
        <v>752</v>
      </c>
      <c r="F119" s="295" t="s">
        <v>752</v>
      </c>
      <c r="G119" s="187">
        <v>603</v>
      </c>
      <c r="H119" s="193"/>
      <c r="I119" s="217">
        <v>2</v>
      </c>
      <c r="J119" s="216"/>
      <c r="K119" s="254">
        <v>2</v>
      </c>
      <c r="L119" s="224" t="s">
        <v>546</v>
      </c>
      <c r="M119" s="263" t="s">
        <v>846</v>
      </c>
      <c r="N119" s="268"/>
      <c r="O119" s="219" t="s">
        <v>533</v>
      </c>
      <c r="P119" s="219" t="s">
        <v>606</v>
      </c>
      <c r="Q119" s="219" t="s">
        <v>1648</v>
      </c>
      <c r="R119" s="219" t="s">
        <v>1653</v>
      </c>
      <c r="S119" s="225"/>
      <c r="T119" s="278" t="s">
        <v>1078</v>
      </c>
      <c r="U119" s="225">
        <v>3</v>
      </c>
      <c r="V119" s="225">
        <v>18</v>
      </c>
      <c r="W119" s="225"/>
      <c r="X119" s="217">
        <v>33230</v>
      </c>
      <c r="Y119" s="230" t="s">
        <v>546</v>
      </c>
      <c r="Z119" s="231" t="s">
        <v>133</v>
      </c>
      <c r="AA119" s="217"/>
      <c r="AB119" s="232"/>
      <c r="AC119" s="248" t="s">
        <v>1671</v>
      </c>
      <c r="AD119" s="86" t="s">
        <v>927</v>
      </c>
      <c r="AE119" s="86" t="s">
        <v>710</v>
      </c>
      <c r="AF119" s="304" t="s">
        <v>1677</v>
      </c>
    </row>
    <row r="120" spans="2:32" s="50" customFormat="1" ht="15.75" customHeight="1" x14ac:dyDescent="0.25">
      <c r="B120" s="75"/>
      <c r="C120" s="105"/>
      <c r="D120" s="161"/>
      <c r="E120" s="105"/>
      <c r="F120" s="292" t="s">
        <v>752</v>
      </c>
      <c r="G120" s="108"/>
      <c r="H120" s="78"/>
      <c r="I120" s="78"/>
      <c r="J120" s="76"/>
      <c r="K120" s="252">
        <v>2</v>
      </c>
      <c r="L120" s="220" t="s">
        <v>546</v>
      </c>
      <c r="M120" s="261" t="s">
        <v>846</v>
      </c>
      <c r="N120" s="266"/>
      <c r="O120" s="219" t="s">
        <v>537</v>
      </c>
      <c r="P120" s="219" t="s">
        <v>606</v>
      </c>
      <c r="Q120" s="219" t="s">
        <v>1655</v>
      </c>
      <c r="R120" s="219" t="s">
        <v>1660</v>
      </c>
      <c r="S120" s="221"/>
      <c r="T120" s="276" t="s">
        <v>1078</v>
      </c>
      <c r="U120" s="221">
        <v>3</v>
      </c>
      <c r="V120" s="221">
        <v>18</v>
      </c>
      <c r="W120" s="221"/>
      <c r="X120" s="78"/>
      <c r="Y120" s="233"/>
      <c r="Z120" s="234"/>
      <c r="AA120" s="78"/>
      <c r="AB120" s="235"/>
      <c r="AC120" s="246" t="s">
        <v>1672</v>
      </c>
      <c r="AD120" s="79" t="s">
        <v>927</v>
      </c>
      <c r="AE120" s="79" t="s">
        <v>710</v>
      </c>
      <c r="AF120" s="302" t="s">
        <v>1677</v>
      </c>
    </row>
    <row r="121" spans="2:32" s="50" customFormat="1" ht="15.75" customHeight="1" x14ac:dyDescent="0.25">
      <c r="B121" s="75"/>
      <c r="C121" s="105"/>
      <c r="D121" s="161"/>
      <c r="E121" s="105"/>
      <c r="F121" s="290" t="s">
        <v>752</v>
      </c>
      <c r="G121" s="108"/>
      <c r="H121" s="78"/>
      <c r="I121" s="78"/>
      <c r="J121" s="76"/>
      <c r="K121" s="252">
        <v>2</v>
      </c>
      <c r="L121" s="220" t="s">
        <v>546</v>
      </c>
      <c r="M121" s="261" t="s">
        <v>846</v>
      </c>
      <c r="N121" s="266"/>
      <c r="O121" s="219" t="s">
        <v>533</v>
      </c>
      <c r="P121" s="219" t="s">
        <v>606</v>
      </c>
      <c r="Q121" s="219" t="s">
        <v>1656</v>
      </c>
      <c r="R121" s="219" t="s">
        <v>1661</v>
      </c>
      <c r="S121" s="221"/>
      <c r="T121" s="276" t="s">
        <v>1078</v>
      </c>
      <c r="U121" s="221">
        <v>3</v>
      </c>
      <c r="V121" s="221">
        <v>18</v>
      </c>
      <c r="W121" s="221"/>
      <c r="X121" s="78"/>
      <c r="Y121" s="233"/>
      <c r="Z121" s="234"/>
      <c r="AA121" s="78"/>
      <c r="AB121" s="235"/>
      <c r="AC121" s="246" t="s">
        <v>1673</v>
      </c>
      <c r="AD121" s="79" t="s">
        <v>927</v>
      </c>
      <c r="AE121" s="79" t="s">
        <v>710</v>
      </c>
      <c r="AF121" s="302" t="s">
        <v>1677</v>
      </c>
    </row>
    <row r="122" spans="2:32" s="50" customFormat="1" ht="15.75" customHeight="1" x14ac:dyDescent="0.25">
      <c r="B122" s="75"/>
      <c r="C122" s="105"/>
      <c r="D122" s="161"/>
      <c r="E122" s="105"/>
      <c r="F122" s="290" t="s">
        <v>752</v>
      </c>
      <c r="G122" s="108"/>
      <c r="H122" s="78"/>
      <c r="I122" s="78"/>
      <c r="J122" s="76"/>
      <c r="K122" s="252">
        <v>2</v>
      </c>
      <c r="L122" s="220" t="s">
        <v>546</v>
      </c>
      <c r="M122" s="261" t="s">
        <v>846</v>
      </c>
      <c r="N122" s="266"/>
      <c r="O122" s="219" t="s">
        <v>537</v>
      </c>
      <c r="P122" s="219" t="s">
        <v>606</v>
      </c>
      <c r="Q122" s="219" t="s">
        <v>1657</v>
      </c>
      <c r="R122" s="219" t="s">
        <v>1662</v>
      </c>
      <c r="S122" s="221"/>
      <c r="T122" s="276" t="s">
        <v>1078</v>
      </c>
      <c r="U122" s="221">
        <v>2</v>
      </c>
      <c r="V122" s="221">
        <v>17</v>
      </c>
      <c r="W122" s="221"/>
      <c r="X122" s="78"/>
      <c r="Y122" s="233"/>
      <c r="Z122" s="234"/>
      <c r="AA122" s="78"/>
      <c r="AB122" s="235"/>
      <c r="AC122" s="246" t="s">
        <v>1674</v>
      </c>
      <c r="AD122" s="79" t="s">
        <v>927</v>
      </c>
      <c r="AE122" s="79" t="s">
        <v>710</v>
      </c>
      <c r="AF122" s="302" t="s">
        <v>1677</v>
      </c>
    </row>
    <row r="123" spans="2:32" s="50" customFormat="1" ht="15.75" customHeight="1" x14ac:dyDescent="0.25">
      <c r="B123" s="75"/>
      <c r="C123" s="105"/>
      <c r="D123" s="161"/>
      <c r="E123" s="105"/>
      <c r="F123" s="290" t="s">
        <v>752</v>
      </c>
      <c r="G123" s="108"/>
      <c r="H123" s="78"/>
      <c r="I123" s="78"/>
      <c r="J123" s="76"/>
      <c r="K123" s="252">
        <v>2</v>
      </c>
      <c r="L123" s="220" t="s">
        <v>546</v>
      </c>
      <c r="M123" s="261" t="s">
        <v>846</v>
      </c>
      <c r="N123" s="266"/>
      <c r="O123" s="219" t="s">
        <v>538</v>
      </c>
      <c r="P123" s="219" t="s">
        <v>606</v>
      </c>
      <c r="Q123" s="219" t="s">
        <v>1658</v>
      </c>
      <c r="R123" s="219" t="s">
        <v>1663</v>
      </c>
      <c r="S123" s="221"/>
      <c r="T123" s="276" t="s">
        <v>1078</v>
      </c>
      <c r="U123" s="221">
        <v>2</v>
      </c>
      <c r="V123" s="221">
        <v>17</v>
      </c>
      <c r="W123" s="221"/>
      <c r="X123" s="78"/>
      <c r="Y123" s="233"/>
      <c r="Z123" s="234"/>
      <c r="AA123" s="78"/>
      <c r="AB123" s="235"/>
      <c r="AC123" s="246" t="s">
        <v>1675</v>
      </c>
      <c r="AD123" s="79" t="s">
        <v>927</v>
      </c>
      <c r="AE123" s="79" t="s">
        <v>710</v>
      </c>
      <c r="AF123" s="302" t="s">
        <v>1677</v>
      </c>
    </row>
    <row r="124" spans="2:32" s="50" customFormat="1" ht="15.75" customHeight="1" x14ac:dyDescent="0.25">
      <c r="B124" s="80"/>
      <c r="C124" s="104"/>
      <c r="D124" s="160"/>
      <c r="E124" s="104"/>
      <c r="F124" s="294" t="s">
        <v>752</v>
      </c>
      <c r="G124" s="109"/>
      <c r="H124" s="83"/>
      <c r="I124" s="83"/>
      <c r="J124" s="74"/>
      <c r="K124" s="253">
        <v>2</v>
      </c>
      <c r="L124" s="222" t="s">
        <v>546</v>
      </c>
      <c r="M124" s="262" t="s">
        <v>846</v>
      </c>
      <c r="N124" s="267"/>
      <c r="O124" s="223" t="s">
        <v>533</v>
      </c>
      <c r="P124" s="223" t="s">
        <v>606</v>
      </c>
      <c r="Q124" s="223" t="s">
        <v>1659</v>
      </c>
      <c r="R124" s="223" t="s">
        <v>1664</v>
      </c>
      <c r="S124" s="223"/>
      <c r="T124" s="277" t="s">
        <v>1078</v>
      </c>
      <c r="U124" s="223">
        <v>1</v>
      </c>
      <c r="V124" s="223">
        <v>16</v>
      </c>
      <c r="W124" s="223"/>
      <c r="X124" s="83"/>
      <c r="Y124" s="236"/>
      <c r="Z124" s="237"/>
      <c r="AA124" s="83"/>
      <c r="AB124" s="238"/>
      <c r="AC124" s="247" t="s">
        <v>1676</v>
      </c>
      <c r="AD124" s="82" t="s">
        <v>927</v>
      </c>
      <c r="AE124" s="82" t="s">
        <v>710</v>
      </c>
      <c r="AF124" s="303" t="s">
        <v>1677</v>
      </c>
    </row>
    <row r="125" spans="2:32" ht="22.5" customHeight="1" x14ac:dyDescent="0.25"/>
  </sheetData>
  <sheetProtection algorithmName="SHA-512" hashValue="gMlGa0mZHG5i4IbFf0m1GTcPfQ8eDz4YmPDPi3KYgZuJZb+/ntJTH5TePu7Hha54zw4pO/EkD1S/9Glj4Gv84A==" saltValue="aPPCmLcGOykb9UeNEnSRj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workbookViewId="0">
      <selection activeCell="C4" sqref="C4"/>
    </sheetView>
  </sheetViews>
  <sheetFormatPr defaultColWidth="9" defaultRowHeight="12.75" x14ac:dyDescent="0.25"/>
  <cols>
    <col min="1" max="1" width="4" style="1" customWidth="1"/>
    <col min="2" max="2" width="32.59765625" style="1" customWidth="1"/>
    <col min="3" max="3" width="3.265625" style="1" customWidth="1"/>
    <col min="4" max="4" width="11.265625" style="1" customWidth="1"/>
    <col min="5" max="5" width="3.265625" style="1" customWidth="1"/>
    <col min="6" max="6" width="26.9296875" style="1" customWidth="1"/>
    <col min="7" max="7" width="9" style="1"/>
    <col min="8" max="8" width="3.46484375" style="1" customWidth="1"/>
    <col min="9" max="9" width="7.9296875" style="1" customWidth="1"/>
    <col min="10" max="12" width="6.73046875" style="1" customWidth="1"/>
    <col min="13" max="13" width="14.46484375" style="1" customWidth="1"/>
    <col min="14" max="14" width="6.73046875" style="1" customWidth="1"/>
    <col min="15" max="16384" width="9" style="1"/>
  </cols>
  <sheetData>
    <row r="1" spans="1:16" ht="18.75" customHeight="1" x14ac:dyDescent="0.25">
      <c r="A1" s="306"/>
      <c r="B1" s="307" t="s">
        <v>775</v>
      </c>
      <c r="E1" s="306"/>
      <c r="F1" s="306"/>
      <c r="G1" s="306"/>
      <c r="H1" s="306"/>
      <c r="I1" s="306"/>
      <c r="J1" s="306"/>
      <c r="K1" s="306"/>
      <c r="L1" s="306"/>
      <c r="M1" s="306"/>
      <c r="N1" s="306"/>
      <c r="O1" s="306"/>
      <c r="P1" s="306"/>
    </row>
    <row r="2" spans="1:16" ht="16.5" customHeight="1" thickBot="1" x14ac:dyDescent="0.3">
      <c r="A2" s="306"/>
      <c r="B2" s="306"/>
      <c r="C2" s="306"/>
      <c r="D2" s="306"/>
      <c r="E2" s="306"/>
      <c r="F2" s="306"/>
      <c r="G2" s="306"/>
      <c r="H2" s="306"/>
      <c r="I2" s="306"/>
      <c r="J2" s="306"/>
      <c r="K2" s="306"/>
      <c r="L2" s="306"/>
      <c r="M2" s="306"/>
      <c r="N2" s="306"/>
      <c r="O2" s="306"/>
      <c r="P2" s="306"/>
    </row>
    <row r="3" spans="1:16" ht="16.5" customHeight="1" thickBot="1" x14ac:dyDescent="0.3">
      <c r="A3" s="306"/>
      <c r="B3" s="306" t="s">
        <v>745</v>
      </c>
      <c r="C3" s="476">
        <v>210</v>
      </c>
      <c r="D3" s="477"/>
      <c r="E3" s="477"/>
      <c r="F3" s="478"/>
      <c r="G3" s="306"/>
      <c r="H3" s="306"/>
      <c r="I3" s="306"/>
      <c r="J3" s="306"/>
      <c r="K3" s="306"/>
      <c r="L3" s="306"/>
      <c r="M3" s="306"/>
      <c r="N3" s="306"/>
      <c r="O3" s="306"/>
      <c r="P3" s="306"/>
    </row>
    <row r="4" spans="1:16" ht="16.5" customHeight="1" x14ac:dyDescent="0.25">
      <c r="A4" s="306"/>
      <c r="B4" s="306" t="s">
        <v>721</v>
      </c>
      <c r="C4" s="306"/>
      <c r="D4" s="306"/>
      <c r="E4" s="306"/>
      <c r="F4" s="306"/>
      <c r="G4" s="306"/>
      <c r="H4" s="306"/>
      <c r="I4" s="306"/>
      <c r="J4" s="306"/>
      <c r="K4" s="306"/>
      <c r="L4" s="306"/>
      <c r="M4" s="306"/>
      <c r="N4" s="306"/>
      <c r="O4" s="306"/>
      <c r="P4" s="306"/>
    </row>
    <row r="5" spans="1:16" ht="16.5" customHeight="1" x14ac:dyDescent="0.25">
      <c r="A5" s="306" t="s">
        <v>631</v>
      </c>
      <c r="B5" s="306" t="s">
        <v>548</v>
      </c>
      <c r="C5" s="308" t="s">
        <v>81</v>
      </c>
      <c r="D5" s="176">
        <f>IF($C$3="","",VLOOKUP($C$3,競技会テーブル!$A$5:$U$278,12,FALSE))</f>
        <v>2</v>
      </c>
      <c r="E5" s="308" t="s">
        <v>82</v>
      </c>
      <c r="F5" s="306"/>
      <c r="G5" s="306"/>
      <c r="H5" s="306"/>
      <c r="I5" s="306" t="s">
        <v>38</v>
      </c>
      <c r="J5" s="484"/>
      <c r="K5" s="485"/>
      <c r="L5" s="306"/>
      <c r="M5" s="306"/>
      <c r="N5" s="306"/>
      <c r="O5" s="306"/>
      <c r="P5" s="306"/>
    </row>
    <row r="6" spans="1:16" ht="16.5" customHeight="1" x14ac:dyDescent="0.25">
      <c r="A6" s="306"/>
      <c r="B6" s="306"/>
      <c r="C6" s="306"/>
      <c r="D6" s="306"/>
      <c r="E6" s="306"/>
      <c r="F6" s="306"/>
      <c r="G6" s="306"/>
      <c r="H6" s="306"/>
      <c r="I6" s="306"/>
      <c r="J6" s="309" t="s">
        <v>2082</v>
      </c>
      <c r="K6" s="306"/>
      <c r="L6" s="306"/>
      <c r="M6" s="306"/>
      <c r="N6" s="306"/>
      <c r="O6" s="306"/>
      <c r="P6" s="306"/>
    </row>
    <row r="7" spans="1:16" ht="72.75" customHeight="1" x14ac:dyDescent="0.25">
      <c r="A7" s="306" t="s">
        <v>632</v>
      </c>
      <c r="B7" s="306" t="s">
        <v>80</v>
      </c>
      <c r="C7" s="486" t="str">
        <f>IF($C$3="","",VLOOKUP($C$3,競技会テーブル!$A$5:$U$278,13,FALSE))</f>
        <v>北丹陸協長距離記録会</v>
      </c>
      <c r="D7" s="487"/>
      <c r="E7" s="487"/>
      <c r="F7" s="488"/>
      <c r="G7" s="306"/>
      <c r="H7" s="306"/>
      <c r="I7" s="306"/>
      <c r="J7" s="306"/>
      <c r="K7" s="306"/>
      <c r="L7" s="306"/>
      <c r="M7" s="306"/>
      <c r="N7" s="306"/>
      <c r="O7" s="306"/>
      <c r="P7" s="306"/>
    </row>
    <row r="8" spans="1:16" ht="16.5" customHeight="1" x14ac:dyDescent="0.25">
      <c r="A8" s="306"/>
      <c r="B8" s="306"/>
      <c r="C8" s="306"/>
      <c r="D8" s="306"/>
      <c r="E8" s="306"/>
      <c r="F8" s="306"/>
      <c r="G8" s="306"/>
      <c r="H8" s="306"/>
      <c r="I8" s="306" t="s">
        <v>92</v>
      </c>
      <c r="J8" s="306"/>
      <c r="K8" s="306"/>
      <c r="L8" s="306"/>
      <c r="M8" s="306"/>
      <c r="N8" s="306"/>
      <c r="O8" s="306"/>
      <c r="P8" s="306"/>
    </row>
    <row r="9" spans="1:16" ht="16.5" customHeight="1" x14ac:dyDescent="0.25">
      <c r="A9" s="306" t="s">
        <v>633</v>
      </c>
      <c r="B9" s="306" t="s">
        <v>549</v>
      </c>
      <c r="C9" s="479" t="str">
        <f>IF($C$3="","",VLOOKUP($C$3,競技会テーブル!$A$5:$U$278,14,FALSE))</f>
        <v>北丹陸協長記</v>
      </c>
      <c r="D9" s="489"/>
      <c r="E9" s="489"/>
      <c r="F9" s="480"/>
      <c r="G9" s="306" t="s">
        <v>1594</v>
      </c>
      <c r="H9" s="306"/>
      <c r="I9" s="306" t="s">
        <v>84</v>
      </c>
      <c r="J9" s="306"/>
      <c r="K9" s="306"/>
      <c r="L9" s="306"/>
      <c r="M9" s="306"/>
      <c r="N9" s="306"/>
      <c r="O9" s="306"/>
      <c r="P9" s="306"/>
    </row>
    <row r="10" spans="1:16" ht="16.5" customHeight="1" x14ac:dyDescent="0.25">
      <c r="A10" s="306"/>
      <c r="B10" s="306"/>
      <c r="C10" s="306"/>
      <c r="D10" s="306"/>
      <c r="E10" s="306"/>
      <c r="F10" s="306"/>
      <c r="G10" s="306"/>
      <c r="H10" s="306"/>
      <c r="I10" s="306"/>
      <c r="J10" s="306" t="s">
        <v>85</v>
      </c>
      <c r="K10" s="306" t="s">
        <v>86</v>
      </c>
      <c r="L10" s="306" t="s">
        <v>87</v>
      </c>
      <c r="M10" s="306" t="s">
        <v>10</v>
      </c>
      <c r="N10" s="306" t="s">
        <v>88</v>
      </c>
      <c r="O10" s="306"/>
      <c r="P10" s="306"/>
    </row>
    <row r="11" spans="1:16" ht="16.5" customHeight="1" x14ac:dyDescent="0.25">
      <c r="A11" s="306" t="s">
        <v>634</v>
      </c>
      <c r="B11" s="306" t="s">
        <v>1642</v>
      </c>
      <c r="C11" s="481"/>
      <c r="D11" s="482"/>
      <c r="E11" s="482"/>
      <c r="F11" s="483"/>
      <c r="G11" s="306"/>
      <c r="H11" s="306"/>
      <c r="I11" s="306" t="s">
        <v>89</v>
      </c>
      <c r="J11" s="176"/>
      <c r="K11" s="176"/>
      <c r="L11" s="176"/>
      <c r="M11" s="176"/>
      <c r="N11" s="306">
        <f>SUM(J11:M11)</f>
        <v>0</v>
      </c>
      <c r="O11" s="306"/>
      <c r="P11" s="306"/>
    </row>
    <row r="12" spans="1:16" ht="16.5" customHeight="1" x14ac:dyDescent="0.25">
      <c r="A12" s="306" t="s">
        <v>635</v>
      </c>
      <c r="B12" s="306" t="s">
        <v>1641</v>
      </c>
      <c r="C12" s="481"/>
      <c r="D12" s="482"/>
      <c r="E12" s="482"/>
      <c r="F12" s="483"/>
      <c r="G12" s="306"/>
      <c r="H12" s="306"/>
      <c r="I12" s="306" t="s">
        <v>90</v>
      </c>
      <c r="J12" s="176"/>
      <c r="K12" s="176"/>
      <c r="L12" s="176"/>
      <c r="M12" s="176"/>
      <c r="N12" s="306">
        <f>SUM(J12:M12)</f>
        <v>0</v>
      </c>
      <c r="O12" s="306"/>
      <c r="P12" s="306"/>
    </row>
    <row r="13" spans="1:16" ht="16.5" customHeight="1" x14ac:dyDescent="0.25">
      <c r="A13" s="306" t="s">
        <v>636</v>
      </c>
      <c r="B13" s="306" t="s">
        <v>1627</v>
      </c>
      <c r="C13" s="481"/>
      <c r="D13" s="482"/>
      <c r="E13" s="482"/>
      <c r="F13" s="483"/>
      <c r="G13" s="306"/>
      <c r="H13" s="306"/>
      <c r="I13" s="306" t="s">
        <v>88</v>
      </c>
      <c r="J13" s="306">
        <f>J11+J12</f>
        <v>0</v>
      </c>
      <c r="K13" s="306">
        <f>K11+K12</f>
        <v>0</v>
      </c>
      <c r="L13" s="306">
        <f>L11+L12</f>
        <v>0</v>
      </c>
      <c r="M13" s="306">
        <f>M11+M12</f>
        <v>0</v>
      </c>
      <c r="N13" s="306">
        <f>N11+N12</f>
        <v>0</v>
      </c>
      <c r="O13" s="306"/>
      <c r="P13" s="306"/>
    </row>
    <row r="14" spans="1:16" ht="16.5" customHeight="1" x14ac:dyDescent="0.25">
      <c r="A14" s="306" t="s">
        <v>637</v>
      </c>
      <c r="B14" s="306" t="s">
        <v>1628</v>
      </c>
      <c r="C14" s="481"/>
      <c r="D14" s="482"/>
      <c r="E14" s="482"/>
      <c r="F14" s="483"/>
      <c r="G14" s="306"/>
      <c r="H14" s="306"/>
      <c r="I14" s="306"/>
      <c r="J14" s="306"/>
      <c r="K14" s="306"/>
      <c r="L14" s="306"/>
      <c r="M14" s="306"/>
      <c r="N14" s="306"/>
      <c r="O14" s="306"/>
      <c r="P14" s="306"/>
    </row>
    <row r="15" spans="1:16" ht="16.5" customHeight="1" x14ac:dyDescent="0.25">
      <c r="A15" s="306" t="s">
        <v>638</v>
      </c>
      <c r="B15" s="306" t="s">
        <v>1376</v>
      </c>
      <c r="C15" s="481"/>
      <c r="D15" s="482"/>
      <c r="E15" s="482"/>
      <c r="F15" s="483"/>
      <c r="G15" s="306"/>
      <c r="H15" s="306"/>
      <c r="I15" s="306"/>
      <c r="J15" s="306"/>
      <c r="K15" s="306"/>
      <c r="L15" s="306"/>
      <c r="M15" s="306"/>
      <c r="N15" s="306"/>
      <c r="O15" s="306"/>
      <c r="P15" s="306"/>
    </row>
    <row r="16" spans="1:16" ht="16.5" customHeight="1" x14ac:dyDescent="0.25">
      <c r="A16" s="306" t="s">
        <v>639</v>
      </c>
      <c r="B16" s="306" t="s">
        <v>94</v>
      </c>
      <c r="C16" s="481"/>
      <c r="D16" s="482"/>
      <c r="E16" s="482"/>
      <c r="F16" s="483"/>
      <c r="G16" s="306"/>
      <c r="H16" s="306"/>
      <c r="I16" s="306" t="s">
        <v>91</v>
      </c>
      <c r="J16" s="306"/>
      <c r="K16" s="306"/>
      <c r="L16" s="306"/>
      <c r="M16" s="306"/>
      <c r="N16" s="306"/>
      <c r="O16" s="306"/>
      <c r="P16" s="306"/>
    </row>
    <row r="17" spans="1:16" ht="16.5" customHeight="1" x14ac:dyDescent="0.25">
      <c r="A17" s="306" t="s">
        <v>640</v>
      </c>
      <c r="B17" s="306" t="s">
        <v>1643</v>
      </c>
      <c r="C17" s="481"/>
      <c r="D17" s="482"/>
      <c r="E17" s="482"/>
      <c r="F17" s="483"/>
      <c r="G17" s="306"/>
      <c r="H17" s="306"/>
      <c r="I17" s="306"/>
      <c r="J17" s="306" t="s">
        <v>85</v>
      </c>
      <c r="K17" s="306" t="s">
        <v>86</v>
      </c>
      <c r="L17" s="306" t="s">
        <v>87</v>
      </c>
      <c r="M17" s="306" t="s">
        <v>10</v>
      </c>
      <c r="N17" s="306" t="s">
        <v>88</v>
      </c>
      <c r="O17" s="306"/>
      <c r="P17" s="306"/>
    </row>
    <row r="18" spans="1:16" ht="16.5" customHeight="1" x14ac:dyDescent="0.25">
      <c r="A18" s="306" t="s">
        <v>641</v>
      </c>
      <c r="B18" s="306" t="s">
        <v>83</v>
      </c>
      <c r="C18" s="481"/>
      <c r="D18" s="482"/>
      <c r="E18" s="482"/>
      <c r="F18" s="483"/>
      <c r="G18" s="306"/>
      <c r="H18" s="306"/>
      <c r="I18" s="306" t="s">
        <v>89</v>
      </c>
      <c r="J18" s="176"/>
      <c r="K18" s="176"/>
      <c r="L18" s="176"/>
      <c r="M18" s="176"/>
      <c r="N18" s="306">
        <f>SUM(J18:M18)</f>
        <v>0</v>
      </c>
      <c r="O18" s="306"/>
      <c r="P18" s="306"/>
    </row>
    <row r="19" spans="1:16" ht="16.5" customHeight="1" x14ac:dyDescent="0.25">
      <c r="A19" s="306" t="s">
        <v>642</v>
      </c>
      <c r="B19" s="306" t="s">
        <v>1629</v>
      </c>
      <c r="C19" s="481"/>
      <c r="D19" s="482"/>
      <c r="E19" s="482"/>
      <c r="F19" s="483"/>
      <c r="G19" s="306"/>
      <c r="H19" s="306"/>
      <c r="I19" s="306" t="s">
        <v>90</v>
      </c>
      <c r="J19" s="176"/>
      <c r="K19" s="176"/>
      <c r="L19" s="176"/>
      <c r="M19" s="176"/>
      <c r="N19" s="306">
        <f>SUM(J19:M19)</f>
        <v>0</v>
      </c>
      <c r="O19" s="306"/>
      <c r="P19" s="306"/>
    </row>
    <row r="20" spans="1:16" ht="44.25" customHeight="1" x14ac:dyDescent="0.25">
      <c r="A20" s="306" t="s">
        <v>643</v>
      </c>
      <c r="B20" s="306" t="s">
        <v>1636</v>
      </c>
      <c r="C20" s="481"/>
      <c r="D20" s="482"/>
      <c r="E20" s="482"/>
      <c r="F20" s="483"/>
      <c r="G20" s="306"/>
      <c r="H20" s="306"/>
      <c r="I20" s="306" t="s">
        <v>88</v>
      </c>
      <c r="J20" s="306">
        <f>J18+J19</f>
        <v>0</v>
      </c>
      <c r="K20" s="306">
        <f>K18+K19</f>
        <v>0</v>
      </c>
      <c r="L20" s="306">
        <f>L18+L19</f>
        <v>0</v>
      </c>
      <c r="M20" s="306">
        <f>M18+M19</f>
        <v>0</v>
      </c>
      <c r="N20" s="306">
        <f>N18+N19</f>
        <v>0</v>
      </c>
      <c r="O20" s="306"/>
      <c r="P20" s="306"/>
    </row>
    <row r="21" spans="1:16" ht="16.5" customHeight="1" x14ac:dyDescent="0.25">
      <c r="A21" s="306" t="s">
        <v>644</v>
      </c>
      <c r="B21" s="306" t="s">
        <v>1630</v>
      </c>
      <c r="C21" s="481"/>
      <c r="D21" s="482"/>
      <c r="E21" s="482"/>
      <c r="F21" s="483"/>
      <c r="G21" s="306"/>
      <c r="H21" s="306"/>
      <c r="I21" s="310" t="s">
        <v>1603</v>
      </c>
      <c r="J21" s="306"/>
      <c r="K21" s="306"/>
      <c r="L21" s="306"/>
      <c r="M21" s="306"/>
      <c r="N21" s="306"/>
      <c r="O21" s="306"/>
      <c r="P21" s="306"/>
    </row>
    <row r="22" spans="1:16" ht="16.5" customHeight="1" x14ac:dyDescent="0.25">
      <c r="A22" s="306" t="s">
        <v>645</v>
      </c>
      <c r="B22" s="306" t="s">
        <v>1631</v>
      </c>
      <c r="C22" s="481"/>
      <c r="D22" s="482"/>
      <c r="E22" s="482"/>
      <c r="F22" s="483"/>
      <c r="G22" s="306"/>
      <c r="H22" s="306"/>
      <c r="I22" s="306" t="s">
        <v>93</v>
      </c>
      <c r="J22" s="306"/>
      <c r="K22" s="306"/>
      <c r="L22" s="306"/>
      <c r="M22" s="306"/>
      <c r="N22" s="306">
        <f>N11+N18</f>
        <v>0</v>
      </c>
      <c r="O22" s="306"/>
      <c r="P22" s="306"/>
    </row>
    <row r="23" spans="1:16" ht="16.5" customHeight="1" x14ac:dyDescent="0.25">
      <c r="A23" s="306" t="s">
        <v>646</v>
      </c>
      <c r="B23" s="306" t="s">
        <v>1632</v>
      </c>
      <c r="C23" s="481"/>
      <c r="D23" s="482"/>
      <c r="E23" s="482"/>
      <c r="F23" s="483"/>
      <c r="G23" s="306"/>
      <c r="H23" s="306"/>
      <c r="I23" s="306"/>
      <c r="J23" s="176"/>
      <c r="K23" s="306" t="s">
        <v>78</v>
      </c>
      <c r="L23" s="306"/>
      <c r="M23" s="306"/>
      <c r="N23" s="306">
        <f>N12+N19</f>
        <v>0</v>
      </c>
      <c r="O23" s="306"/>
      <c r="P23" s="306"/>
    </row>
    <row r="24" spans="1:16" ht="16.5" customHeight="1" x14ac:dyDescent="0.25">
      <c r="A24" s="306" t="s">
        <v>647</v>
      </c>
      <c r="B24" s="306" t="s">
        <v>1633</v>
      </c>
      <c r="C24" s="481"/>
      <c r="D24" s="482"/>
      <c r="E24" s="482"/>
      <c r="F24" s="483"/>
      <c r="G24" s="306"/>
      <c r="H24" s="306"/>
      <c r="I24" s="306"/>
      <c r="J24" s="306"/>
      <c r="K24" s="306"/>
      <c r="L24" s="306"/>
      <c r="M24" s="306"/>
      <c r="N24" s="306">
        <f>N13+N20</f>
        <v>0</v>
      </c>
      <c r="O24" s="306"/>
      <c r="P24" s="306"/>
    </row>
    <row r="25" spans="1:16" ht="16.5" customHeight="1" x14ac:dyDescent="0.25">
      <c r="A25" s="306" t="s">
        <v>1634</v>
      </c>
      <c r="B25" s="306" t="s">
        <v>1635</v>
      </c>
      <c r="C25" s="481"/>
      <c r="D25" s="482"/>
      <c r="E25" s="482"/>
      <c r="F25" s="483"/>
      <c r="G25" s="306"/>
      <c r="H25" s="306"/>
      <c r="I25" s="306" t="s">
        <v>664</v>
      </c>
      <c r="J25" s="306"/>
      <c r="K25" s="306"/>
      <c r="L25" s="306"/>
      <c r="M25" s="306"/>
      <c r="N25" s="306"/>
      <c r="O25" s="306"/>
      <c r="P25" s="306"/>
    </row>
    <row r="26" spans="1:16" ht="16.5" customHeight="1" x14ac:dyDescent="0.25">
      <c r="A26" s="306"/>
      <c r="B26" s="306"/>
      <c r="C26" s="306"/>
      <c r="D26" s="306"/>
      <c r="E26" s="306"/>
      <c r="F26" s="306"/>
      <c r="G26" s="306"/>
      <c r="H26" s="306"/>
      <c r="I26" s="306"/>
      <c r="J26" s="484"/>
      <c r="K26" s="485"/>
      <c r="L26" s="306"/>
      <c r="M26" s="306"/>
      <c r="N26" s="306"/>
      <c r="O26" s="306"/>
      <c r="P26" s="306"/>
    </row>
    <row r="27" spans="1:16" ht="16.5" customHeight="1" x14ac:dyDescent="0.25">
      <c r="A27" s="306"/>
      <c r="B27" s="306"/>
      <c r="C27" s="306"/>
      <c r="D27" s="306"/>
      <c r="E27" s="306"/>
      <c r="F27" s="306"/>
      <c r="G27" s="306"/>
      <c r="H27" s="306"/>
      <c r="I27" s="306"/>
      <c r="J27" s="306" t="s">
        <v>665</v>
      </c>
      <c r="K27" s="306"/>
      <c r="L27" s="306"/>
      <c r="M27" s="306"/>
      <c r="N27" s="306"/>
      <c r="O27" s="306"/>
      <c r="P27" s="306"/>
    </row>
    <row r="28" spans="1:16" ht="16.5" customHeight="1" x14ac:dyDescent="0.25">
      <c r="A28" s="306"/>
      <c r="B28" s="306"/>
      <c r="C28" s="306"/>
      <c r="D28" s="306"/>
      <c r="E28" s="306"/>
      <c r="F28" s="306"/>
      <c r="G28" s="306"/>
      <c r="H28" s="306"/>
      <c r="I28" s="306" t="s">
        <v>619</v>
      </c>
      <c r="J28" s="306"/>
      <c r="K28" s="306"/>
      <c r="L28" s="306"/>
      <c r="M28" s="306"/>
      <c r="N28" s="306"/>
      <c r="O28" s="306"/>
      <c r="P28" s="306"/>
    </row>
    <row r="29" spans="1:16" ht="38.25" customHeight="1" x14ac:dyDescent="0.25">
      <c r="A29" s="306"/>
      <c r="B29" s="306"/>
      <c r="C29" s="306"/>
      <c r="D29" s="306"/>
      <c r="E29" s="306"/>
      <c r="F29" s="306"/>
      <c r="G29" s="306"/>
      <c r="H29" s="306"/>
      <c r="I29" s="306">
        <v>1</v>
      </c>
      <c r="J29" s="479"/>
      <c r="K29" s="480"/>
      <c r="L29" s="306"/>
      <c r="M29" s="306"/>
      <c r="N29" s="306"/>
      <c r="O29" s="306"/>
      <c r="P29" s="306"/>
    </row>
    <row r="30" spans="1:16" ht="27.75" customHeight="1" x14ac:dyDescent="0.25">
      <c r="A30" s="306"/>
      <c r="B30" s="306"/>
      <c r="C30" s="306"/>
      <c r="D30" s="306"/>
      <c r="E30" s="306"/>
      <c r="F30" s="306"/>
      <c r="G30" s="306"/>
      <c r="H30" s="306"/>
      <c r="I30" s="306">
        <v>2</v>
      </c>
      <c r="J30" s="479"/>
      <c r="K30" s="480"/>
      <c r="L30" s="306"/>
      <c r="M30" s="306"/>
      <c r="N30" s="306"/>
      <c r="O30" s="306"/>
      <c r="P30" s="306"/>
    </row>
    <row r="31" spans="1:16" ht="16.5" customHeight="1" x14ac:dyDescent="0.25">
      <c r="A31" s="306"/>
      <c r="B31" s="306"/>
      <c r="C31" s="306"/>
      <c r="D31" s="306"/>
      <c r="E31" s="306"/>
      <c r="F31" s="306"/>
      <c r="G31" s="306"/>
      <c r="H31" s="306"/>
      <c r="I31" s="306"/>
      <c r="J31" s="306"/>
      <c r="K31" s="306"/>
      <c r="L31" s="306"/>
      <c r="M31" s="306"/>
      <c r="N31" s="306"/>
      <c r="O31" s="306"/>
      <c r="P31" s="306"/>
    </row>
    <row r="32" spans="1:16" ht="16.5" customHeight="1" x14ac:dyDescent="0.25">
      <c r="A32" s="306"/>
      <c r="B32" s="306"/>
      <c r="C32" s="306"/>
      <c r="D32" s="306"/>
      <c r="E32" s="306"/>
      <c r="F32" s="306"/>
      <c r="G32" s="306"/>
      <c r="H32" s="306"/>
      <c r="I32" s="306" t="s">
        <v>620</v>
      </c>
      <c r="J32" s="306"/>
      <c r="K32" s="306"/>
      <c r="L32" s="306"/>
      <c r="M32" s="306"/>
      <c r="N32" s="306"/>
      <c r="O32" s="306"/>
      <c r="P32" s="306"/>
    </row>
    <row r="33" spans="1:16" ht="16.5" customHeight="1" x14ac:dyDescent="0.25">
      <c r="A33" s="306"/>
      <c r="B33" s="306"/>
      <c r="C33" s="306"/>
      <c r="D33" s="306"/>
      <c r="E33" s="306"/>
      <c r="F33" s="306"/>
      <c r="G33" s="306"/>
      <c r="H33" s="306"/>
      <c r="I33" s="306">
        <v>1</v>
      </c>
      <c r="J33" s="479"/>
      <c r="K33" s="480"/>
      <c r="L33" s="306"/>
      <c r="M33" s="306"/>
      <c r="N33" s="306"/>
      <c r="O33" s="306"/>
      <c r="P33" s="306"/>
    </row>
    <row r="34" spans="1:16" ht="16.5" customHeight="1" x14ac:dyDescent="0.25">
      <c r="A34" s="306"/>
      <c r="B34" s="306"/>
      <c r="C34" s="306"/>
      <c r="D34" s="306"/>
      <c r="E34" s="306"/>
      <c r="F34" s="306"/>
      <c r="G34" s="306"/>
      <c r="H34" s="306"/>
      <c r="I34" s="306">
        <v>2</v>
      </c>
      <c r="J34" s="479"/>
      <c r="K34" s="480"/>
      <c r="L34" s="306"/>
      <c r="M34" s="306"/>
      <c r="N34" s="306"/>
      <c r="O34" s="306"/>
      <c r="P34" s="306"/>
    </row>
    <row r="35" spans="1:16" ht="16.5" customHeight="1" x14ac:dyDescent="0.25">
      <c r="A35" s="306"/>
      <c r="B35" s="306"/>
      <c r="C35" s="306"/>
      <c r="D35" s="306"/>
      <c r="E35" s="306"/>
      <c r="F35" s="306"/>
      <c r="G35" s="306"/>
      <c r="H35" s="306"/>
      <c r="I35" s="306">
        <v>3</v>
      </c>
      <c r="J35" s="479"/>
      <c r="K35" s="480"/>
      <c r="L35" s="306"/>
      <c r="M35" s="306"/>
      <c r="N35" s="306"/>
      <c r="O35" s="306"/>
      <c r="P35" s="306"/>
    </row>
    <row r="36" spans="1:16" ht="16.5" customHeight="1" x14ac:dyDescent="0.25">
      <c r="A36" s="306"/>
      <c r="B36" s="306"/>
      <c r="C36" s="306"/>
      <c r="D36" s="306"/>
      <c r="E36" s="306"/>
      <c r="F36" s="306"/>
      <c r="G36" s="306"/>
      <c r="H36" s="306"/>
      <c r="I36" s="306">
        <v>4</v>
      </c>
      <c r="J36" s="479"/>
      <c r="K36" s="480"/>
      <c r="L36" s="306"/>
      <c r="M36" s="306"/>
      <c r="N36" s="306"/>
      <c r="O36" s="306"/>
      <c r="P36" s="306"/>
    </row>
    <row r="37" spans="1:16" ht="16.5" customHeight="1" x14ac:dyDescent="0.25">
      <c r="A37" s="306"/>
      <c r="B37" s="306"/>
      <c r="C37" s="306"/>
      <c r="D37" s="306"/>
      <c r="E37" s="306"/>
      <c r="F37" s="306"/>
      <c r="G37" s="306"/>
      <c r="H37" s="306"/>
      <c r="I37" s="306">
        <v>5</v>
      </c>
      <c r="J37" s="479"/>
      <c r="K37" s="480"/>
      <c r="L37" s="306"/>
      <c r="M37" s="306"/>
      <c r="N37" s="306"/>
      <c r="O37" s="306"/>
      <c r="P37" s="306"/>
    </row>
    <row r="38" spans="1:16" ht="16.5" customHeight="1" x14ac:dyDescent="0.25">
      <c r="A38" s="306"/>
      <c r="B38" s="306"/>
      <c r="C38" s="306"/>
      <c r="D38" s="306"/>
      <c r="E38" s="306"/>
      <c r="F38" s="306"/>
      <c r="G38" s="306"/>
      <c r="H38" s="306"/>
      <c r="I38" s="306">
        <v>6</v>
      </c>
      <c r="J38" s="479"/>
      <c r="K38" s="480"/>
      <c r="L38" s="306"/>
      <c r="M38" s="306"/>
      <c r="N38" s="306"/>
      <c r="O38" s="306"/>
      <c r="P38" s="306"/>
    </row>
    <row r="39" spans="1:16" ht="16.5" customHeight="1" x14ac:dyDescent="0.25">
      <c r="A39" s="306"/>
      <c r="B39" s="306"/>
      <c r="C39" s="306"/>
      <c r="D39" s="306"/>
      <c r="E39" s="306"/>
      <c r="F39" s="306"/>
      <c r="G39" s="306"/>
      <c r="H39" s="306"/>
      <c r="I39" s="306"/>
      <c r="J39" s="306"/>
      <c r="K39" s="306"/>
      <c r="L39" s="306"/>
      <c r="M39" s="306"/>
      <c r="N39" s="306"/>
      <c r="O39" s="306"/>
      <c r="P39" s="306"/>
    </row>
    <row r="40" spans="1:16" ht="16.5" customHeight="1" x14ac:dyDescent="0.25">
      <c r="A40" s="306"/>
      <c r="B40" s="306"/>
      <c r="C40" s="306"/>
      <c r="D40" s="306"/>
      <c r="E40" s="306"/>
      <c r="F40" s="306"/>
      <c r="G40" s="306"/>
      <c r="H40" s="306"/>
      <c r="I40" s="306"/>
      <c r="J40" s="306"/>
      <c r="K40" s="306"/>
      <c r="L40" s="306"/>
      <c r="M40" s="306"/>
      <c r="N40" s="306"/>
      <c r="O40" s="306"/>
      <c r="P40" s="306"/>
    </row>
    <row r="41" spans="1:16" ht="16.5" customHeight="1" x14ac:dyDescent="0.25">
      <c r="A41" s="306"/>
      <c r="B41" s="306"/>
      <c r="C41" s="306"/>
      <c r="D41" s="306"/>
      <c r="E41" s="306"/>
      <c r="F41" s="306"/>
      <c r="G41" s="306"/>
      <c r="H41" s="306"/>
      <c r="I41" s="306"/>
      <c r="J41" s="306"/>
      <c r="K41" s="306"/>
      <c r="L41" s="306"/>
      <c r="M41" s="306"/>
      <c r="N41" s="306"/>
      <c r="O41" s="306"/>
      <c r="P41" s="306"/>
    </row>
    <row r="42" spans="1:16" ht="16.5" customHeight="1" x14ac:dyDescent="0.25"/>
    <row r="43" spans="1:16" ht="16.5" customHeight="1" x14ac:dyDescent="0.25"/>
    <row r="44" spans="1:16" ht="16.5" customHeight="1" x14ac:dyDescent="0.25"/>
    <row r="45" spans="1:16" ht="16.5" customHeight="1" x14ac:dyDescent="0.25"/>
    <row r="46" spans="1:16" ht="16.5" customHeight="1" x14ac:dyDescent="0.25"/>
    <row r="47" spans="1:16" ht="16.5" customHeight="1" x14ac:dyDescent="0.25"/>
    <row r="48" spans="1:16" ht="16.5" customHeight="1" x14ac:dyDescent="0.25"/>
  </sheetData>
  <sheetProtection algorithmName="SHA-512" hashValue="Fe326o5Syhse/ONXrm3NKdCpUb8VPn9L3FdJtjmHfPE0NTOV7QH7hmIvBhEahxLogNl+GmdWhvUcrfz/eebn2w==" saltValue="zgrN64I84/MEDLcDbqlgPQ==" spinCount="100000" sheet="1"/>
  <mergeCells count="28">
    <mergeCell ref="C16:F16"/>
    <mergeCell ref="C17:F17"/>
    <mergeCell ref="C18:F18"/>
    <mergeCell ref="C19:F19"/>
    <mergeCell ref="J30:K30"/>
    <mergeCell ref="J29:K29"/>
    <mergeCell ref="C20:F20"/>
    <mergeCell ref="C21:F21"/>
    <mergeCell ref="C22:F22"/>
    <mergeCell ref="C23:F23"/>
    <mergeCell ref="C24:F24"/>
    <mergeCell ref="C25:F25"/>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6" activePane="bottomRight" state="frozen"/>
      <selection pane="topRight" activeCell="I1" sqref="I1"/>
      <selection pane="bottomLeft" activeCell="A6" sqref="A6"/>
      <selection pane="bottomRight" activeCell="J13" sqref="J13"/>
    </sheetView>
  </sheetViews>
  <sheetFormatPr defaultColWidth="9" defaultRowHeight="14.25" x14ac:dyDescent="0.3"/>
  <cols>
    <col min="1" max="1" width="4.9296875" style="311" customWidth="1"/>
    <col min="2" max="3" width="2.46484375" style="311" hidden="1" customWidth="1"/>
    <col min="4" max="4" width="7.33203125" style="311" hidden="1" customWidth="1"/>
    <col min="5" max="5" width="15.06640625" style="311" customWidth="1"/>
    <col min="6" max="6" width="8" style="313" customWidth="1"/>
    <col min="7" max="7" width="4.59765625" style="311" customWidth="1"/>
    <col min="8" max="8" width="2.46484375" style="313" hidden="1" customWidth="1"/>
    <col min="9" max="9" width="4.73046875" style="311" customWidth="1"/>
    <col min="10" max="10" width="5" style="311" customWidth="1"/>
    <col min="11" max="11" width="6.33203125" style="311" customWidth="1"/>
    <col min="12" max="12" width="8.06640625" style="339" customWidth="1"/>
    <col min="13" max="13" width="1.46484375" style="311" customWidth="1"/>
    <col min="14" max="14" width="6.46484375" style="339" customWidth="1"/>
    <col min="15" max="15" width="6.59765625" style="311" hidden="1" customWidth="1"/>
    <col min="16" max="16" width="17.06640625" style="311" customWidth="1"/>
    <col min="17" max="17" width="11.73046875" style="311" customWidth="1"/>
    <col min="18" max="18" width="11.06640625" style="311" customWidth="1"/>
    <col min="19" max="19" width="12.46484375" style="311" customWidth="1"/>
    <col min="20" max="20" width="8.33203125" style="311" customWidth="1"/>
    <col min="21" max="21" width="11.73046875" style="311" customWidth="1"/>
    <col min="22" max="23" width="4.46484375" style="311" customWidth="1"/>
    <col min="24" max="24" width="7.59765625" style="311" customWidth="1"/>
    <col min="25" max="25" width="10.46484375" style="311" customWidth="1"/>
    <col min="26" max="26" width="15.59765625" style="311" customWidth="1"/>
    <col min="27" max="27" width="9.73046875" style="311" customWidth="1"/>
    <col min="28" max="28" width="8.06640625" style="311" customWidth="1"/>
    <col min="29" max="29" width="15.59765625" style="311" customWidth="1"/>
    <col min="30" max="30" width="13.265625" style="311" customWidth="1"/>
    <col min="31" max="31" width="6.06640625" style="311" customWidth="1"/>
    <col min="32" max="32" width="6" style="311" hidden="1" customWidth="1"/>
    <col min="33" max="33" width="11.46484375" style="311" customWidth="1"/>
    <col min="34" max="34" width="11.06640625" style="311" customWidth="1"/>
    <col min="35" max="37" width="4" style="311" hidden="1" customWidth="1"/>
    <col min="38" max="38" width="8.73046875" customWidth="1"/>
    <col min="39" max="16384" width="9" style="311"/>
  </cols>
  <sheetData>
    <row r="1" spans="1:38" x14ac:dyDescent="0.3">
      <c r="A1" s="388" t="s">
        <v>1391</v>
      </c>
      <c r="B1" s="389"/>
      <c r="C1" s="389"/>
      <c r="D1" s="389"/>
      <c r="E1" s="389"/>
      <c r="F1" s="390"/>
      <c r="G1" s="389"/>
      <c r="H1" s="390"/>
      <c r="I1" s="389"/>
      <c r="J1" s="389"/>
      <c r="K1" s="389"/>
      <c r="L1" s="391" t="s">
        <v>571</v>
      </c>
      <c r="M1" s="392"/>
      <c r="N1" s="392"/>
      <c r="O1" s="389"/>
      <c r="P1" s="389"/>
      <c r="Q1" s="389"/>
      <c r="R1" s="389"/>
      <c r="S1" s="389"/>
      <c r="T1" s="389"/>
      <c r="U1" s="389"/>
      <c r="V1" s="389"/>
      <c r="W1" s="389"/>
      <c r="X1" s="389"/>
      <c r="Y1" s="389"/>
      <c r="Z1" s="389"/>
      <c r="AA1" s="389"/>
      <c r="AB1" s="389"/>
      <c r="AC1" s="389"/>
      <c r="AD1" s="389"/>
      <c r="AE1" s="389"/>
      <c r="AF1" s="389"/>
      <c r="AG1" s="389"/>
      <c r="AH1" s="389"/>
      <c r="AI1" s="389"/>
      <c r="AJ1" s="389"/>
      <c r="AK1" s="389"/>
      <c r="AL1" s="393"/>
    </row>
    <row r="2" spans="1:38" s="312" customFormat="1" x14ac:dyDescent="0.3">
      <c r="F2" s="313"/>
      <c r="H2" s="313"/>
      <c r="J2" s="314" t="s">
        <v>770</v>
      </c>
      <c r="L2" s="315"/>
      <c r="N2" s="315"/>
      <c r="X2" s="312" t="s">
        <v>570</v>
      </c>
    </row>
    <row r="3" spans="1:38" s="312" customFormat="1" ht="22.5" customHeight="1" x14ac:dyDescent="0.3">
      <c r="A3" s="316" t="s">
        <v>572</v>
      </c>
      <c r="F3" s="313"/>
      <c r="H3" s="313"/>
      <c r="J3" s="317" t="s">
        <v>668</v>
      </c>
      <c r="K3" s="318" t="s">
        <v>569</v>
      </c>
      <c r="L3" s="315" t="s">
        <v>594</v>
      </c>
      <c r="M3" s="319" t="s">
        <v>692</v>
      </c>
      <c r="N3" s="315"/>
      <c r="Q3" s="312" t="s">
        <v>568</v>
      </c>
      <c r="R3" s="312" t="s">
        <v>916</v>
      </c>
      <c r="S3" s="318" t="s">
        <v>1368</v>
      </c>
      <c r="T3" s="311" t="s">
        <v>1364</v>
      </c>
      <c r="U3" s="312" t="s">
        <v>917</v>
      </c>
      <c r="X3" s="312" t="s">
        <v>577</v>
      </c>
      <c r="Y3" s="320" t="s">
        <v>578</v>
      </c>
      <c r="AB3" s="312" t="s">
        <v>604</v>
      </c>
      <c r="AD3" s="311"/>
    </row>
    <row r="4" spans="1:38" s="312" customFormat="1" ht="14.65" thickBot="1" x14ac:dyDescent="0.35">
      <c r="F4" s="313"/>
      <c r="H4" s="313"/>
      <c r="J4" s="317" t="s">
        <v>1640</v>
      </c>
      <c r="K4" s="312" t="s">
        <v>567</v>
      </c>
      <c r="L4" s="315" t="s">
        <v>595</v>
      </c>
      <c r="N4" s="315" t="s">
        <v>567</v>
      </c>
      <c r="Q4" s="312" t="s">
        <v>567</v>
      </c>
      <c r="R4" s="312" t="s">
        <v>567</v>
      </c>
      <c r="S4" s="312" t="s">
        <v>567</v>
      </c>
      <c r="T4" s="312" t="s">
        <v>693</v>
      </c>
      <c r="U4" s="312" t="s">
        <v>693</v>
      </c>
      <c r="X4" s="312" t="s">
        <v>567</v>
      </c>
      <c r="Y4" s="312" t="s">
        <v>567</v>
      </c>
      <c r="AB4" s="312" t="s">
        <v>567</v>
      </c>
    </row>
    <row r="5" spans="1:38" ht="24.75" customHeight="1" thickBot="1" x14ac:dyDescent="0.3">
      <c r="A5" s="57" t="s">
        <v>1389</v>
      </c>
      <c r="B5" s="321" t="s">
        <v>588</v>
      </c>
      <c r="C5" s="321" t="s">
        <v>589</v>
      </c>
      <c r="D5" s="59" t="s">
        <v>581</v>
      </c>
      <c r="E5" s="59" t="s">
        <v>1393</v>
      </c>
      <c r="F5" s="250" t="s">
        <v>667</v>
      </c>
      <c r="G5" s="61" t="s">
        <v>560</v>
      </c>
      <c r="H5" s="63" t="s">
        <v>1375</v>
      </c>
      <c r="I5" s="285" t="s">
        <v>1387</v>
      </c>
      <c r="J5" s="60" t="s">
        <v>579</v>
      </c>
      <c r="K5" s="66" t="s">
        <v>1637</v>
      </c>
      <c r="L5" s="156" t="s">
        <v>690</v>
      </c>
      <c r="M5" s="59" t="str">
        <f>IF(N5="","","-")</f>
        <v>-</v>
      </c>
      <c r="N5" s="163" t="s">
        <v>691</v>
      </c>
      <c r="O5" s="322" t="s">
        <v>656</v>
      </c>
      <c r="P5" s="62" t="s">
        <v>1380</v>
      </c>
      <c r="Q5" s="62" t="s">
        <v>562</v>
      </c>
      <c r="R5" s="184" t="s">
        <v>918</v>
      </c>
      <c r="S5" s="184" t="s">
        <v>919</v>
      </c>
      <c r="T5" s="184" t="s">
        <v>1366</v>
      </c>
      <c r="U5" s="185" t="s">
        <v>915</v>
      </c>
      <c r="V5" s="62" t="s">
        <v>558</v>
      </c>
      <c r="W5" s="62" t="s">
        <v>559</v>
      </c>
      <c r="X5" s="62" t="s">
        <v>1388</v>
      </c>
      <c r="Y5" s="58" t="s">
        <v>573</v>
      </c>
      <c r="Z5" s="64" t="s">
        <v>626</v>
      </c>
      <c r="AA5" s="65" t="s">
        <v>35</v>
      </c>
      <c r="AB5" s="66" t="s">
        <v>565</v>
      </c>
      <c r="AC5" s="67" t="s">
        <v>566</v>
      </c>
      <c r="AD5" s="243" t="s">
        <v>1365</v>
      </c>
      <c r="AE5" s="243" t="s">
        <v>1367</v>
      </c>
      <c r="AF5" s="63" t="s">
        <v>658</v>
      </c>
      <c r="AG5" s="63" t="s">
        <v>550</v>
      </c>
      <c r="AH5" s="63" t="s">
        <v>563</v>
      </c>
      <c r="AI5" s="322" t="s">
        <v>659</v>
      </c>
      <c r="AJ5" s="322" t="s">
        <v>660</v>
      </c>
      <c r="AK5" s="289" t="s">
        <v>661</v>
      </c>
    </row>
    <row r="6" spans="1:38" ht="18" customHeight="1" thickTop="1" x14ac:dyDescent="0.3">
      <c r="A6" s="54">
        <v>1</v>
      </c>
      <c r="B6" s="323"/>
      <c r="C6" s="323"/>
      <c r="D6" s="55" t="str">
        <f>IF(I6="","",VLOOKUP(I6,参照ﾃｰﾌﾞﾙ!$A$5:$F$595,3,FALSE))</f>
        <v/>
      </c>
      <c r="E6" s="55" t="str">
        <f>IF(I6="","",VLOOKUP(I6,参照ﾃｰﾌﾞﾙ!$A$5:$F$595,5,FALSE))</f>
        <v/>
      </c>
      <c r="F6" s="158" t="str">
        <f>IF(J6="","",VLOOKUP(J6,参照ﾃｰﾌﾞﾙ!$H$5:$I$64,2))</f>
        <v/>
      </c>
      <c r="G6" s="103" t="str">
        <f>IF(K6="","",VLOOKUP(K6,参照ﾃｰﾌﾞﾙ!$W$6:$Y$7,2,FALSE))</f>
        <v/>
      </c>
      <c r="H6" s="324"/>
      <c r="I6" s="286"/>
      <c r="J6" s="189"/>
      <c r="K6" s="192"/>
      <c r="L6" s="195"/>
      <c r="M6" s="340" t="str">
        <f t="shared" ref="M6:M69" si="0">IF(N6="","","-")</f>
        <v/>
      </c>
      <c r="N6" s="196"/>
      <c r="O6" s="282"/>
      <c r="P6" s="197"/>
      <c r="Q6" s="197"/>
      <c r="R6" s="197"/>
      <c r="S6" s="197"/>
      <c r="T6" s="197"/>
      <c r="U6" s="274"/>
      <c r="V6" s="197"/>
      <c r="W6" s="197"/>
      <c r="X6" s="197"/>
      <c r="Y6" s="186"/>
      <c r="Z6" s="204"/>
      <c r="AA6" s="205"/>
      <c r="AB6" s="192"/>
      <c r="AC6" s="206"/>
      <c r="AD6" s="56" t="str">
        <f>$R6&amp;" "&amp;$S6</f>
        <v xml:space="preserve"> </v>
      </c>
      <c r="AE6" s="56" t="str">
        <f>IF($T6="","JPN",VLOOKUP($T6,参照ﾃｰﾌﾞﾙ!$P$5:$R$223,3,FALSE))</f>
        <v>JPN</v>
      </c>
      <c r="AF6" s="56"/>
      <c r="AG6" s="56" t="str">
        <f>IF($I6="","",基本データ!$C$13)</f>
        <v/>
      </c>
      <c r="AH6" s="56" t="str">
        <f>IF($I6="","",基本データ!$C$14)</f>
        <v/>
      </c>
      <c r="AI6" s="325"/>
      <c r="AJ6" s="325"/>
      <c r="AK6" s="326"/>
    </row>
    <row r="7" spans="1:38" ht="18" customHeight="1" x14ac:dyDescent="0.3">
      <c r="A7" s="53">
        <v>2</v>
      </c>
      <c r="B7" s="327"/>
      <c r="C7" s="327"/>
      <c r="D7" s="39" t="str">
        <f>IF(I7="","",VLOOKUP(I7,参照ﾃｰﾌﾞﾙ!$A$5:$F$595,3,FALSE))</f>
        <v/>
      </c>
      <c r="E7" s="39" t="str">
        <f>IF(I7="","",VLOOKUP(I7,参照ﾃｰﾌﾞﾙ!$A$5:$F$595,5,FALSE))</f>
        <v/>
      </c>
      <c r="F7" s="159" t="str">
        <f>IF(J7="","",VLOOKUP(J7,参照ﾃｰﾌﾞﾙ!$H$5:$I$64,2))</f>
        <v/>
      </c>
      <c r="G7" s="51" t="str">
        <f>IF(K7="","",VLOOKUP(K7,参照ﾃｰﾌﾞﾙ!$W$6:$Y$7,2,FALSE))</f>
        <v/>
      </c>
      <c r="H7" s="328"/>
      <c r="I7" s="287"/>
      <c r="J7" s="190"/>
      <c r="K7" s="193"/>
      <c r="L7" s="198"/>
      <c r="M7" s="341" t="str">
        <f t="shared" si="0"/>
        <v/>
      </c>
      <c r="N7" s="199"/>
      <c r="O7" s="283"/>
      <c r="P7" s="197"/>
      <c r="Q7" s="197"/>
      <c r="R7" s="197"/>
      <c r="S7" s="197"/>
      <c r="T7" s="200"/>
      <c r="U7" s="272"/>
      <c r="V7" s="200"/>
      <c r="W7" s="200"/>
      <c r="X7" s="200"/>
      <c r="Y7" s="187"/>
      <c r="Z7" s="207"/>
      <c r="AA7" s="208"/>
      <c r="AB7" s="193"/>
      <c r="AC7" s="209"/>
      <c r="AD7" s="56" t="str">
        <f t="shared" ref="AD7:AD70" si="1">$R7&amp;" "&amp;$S7</f>
        <v xml:space="preserve"> </v>
      </c>
      <c r="AE7" s="52" t="str">
        <f>IF($T7="","JPN",VLOOKUP($T7,参照ﾃｰﾌﾞﾙ!$P$5:$R$223,3,FALSE))</f>
        <v>JPN</v>
      </c>
      <c r="AF7" s="52"/>
      <c r="AG7" s="52" t="str">
        <f>IF($I7="","",基本データ!$C$13)</f>
        <v/>
      </c>
      <c r="AH7" s="52" t="str">
        <f>IF($I7="","",基本データ!$C$14)</f>
        <v/>
      </c>
      <c r="AI7" s="329"/>
      <c r="AJ7" s="329"/>
      <c r="AK7" s="330"/>
    </row>
    <row r="8" spans="1:38" ht="18" customHeight="1" x14ac:dyDescent="0.3">
      <c r="A8" s="53">
        <v>3</v>
      </c>
      <c r="B8" s="327"/>
      <c r="C8" s="327"/>
      <c r="D8" s="39" t="str">
        <f>IF(I8="","",VLOOKUP(I8,参照ﾃｰﾌﾞﾙ!$A$5:$F$595,3,FALSE))</f>
        <v/>
      </c>
      <c r="E8" s="39" t="str">
        <f>IF(I8="","",VLOOKUP(I8,参照ﾃｰﾌﾞﾙ!$A$5:$F$595,5,FALSE))</f>
        <v/>
      </c>
      <c r="F8" s="159" t="str">
        <f>IF(J8="","",VLOOKUP(J8,参照ﾃｰﾌﾞﾙ!$H$5:$I$64,2))</f>
        <v/>
      </c>
      <c r="G8" s="51" t="str">
        <f>IF(K8="","",VLOOKUP(K8,参照ﾃｰﾌﾞﾙ!$W$6:$Y$7,2,FALSE))</f>
        <v/>
      </c>
      <c r="H8" s="328"/>
      <c r="I8" s="287"/>
      <c r="J8" s="190"/>
      <c r="K8" s="193"/>
      <c r="L8" s="198"/>
      <c r="M8" s="341" t="str">
        <f t="shared" si="0"/>
        <v/>
      </c>
      <c r="N8" s="199"/>
      <c r="O8" s="283"/>
      <c r="P8" s="197"/>
      <c r="Q8" s="197"/>
      <c r="R8" s="197"/>
      <c r="S8" s="197"/>
      <c r="T8" s="200"/>
      <c r="U8" s="272"/>
      <c r="V8" s="200"/>
      <c r="W8" s="200"/>
      <c r="X8" s="200"/>
      <c r="Y8" s="187"/>
      <c r="Z8" s="207"/>
      <c r="AA8" s="208"/>
      <c r="AB8" s="193"/>
      <c r="AC8" s="209"/>
      <c r="AD8" s="56" t="str">
        <f t="shared" si="1"/>
        <v xml:space="preserve"> </v>
      </c>
      <c r="AE8" s="52" t="str">
        <f>IF($T8="","JPN",VLOOKUP($T8,参照ﾃｰﾌﾞﾙ!$P$5:$R$223,3,FALSE))</f>
        <v>JPN</v>
      </c>
      <c r="AF8" s="52"/>
      <c r="AG8" s="52" t="str">
        <f>IF($I8="","",基本データ!$C$13)</f>
        <v/>
      </c>
      <c r="AH8" s="52" t="str">
        <f>IF($I8="","",基本データ!$C$14)</f>
        <v/>
      </c>
      <c r="AI8" s="329"/>
      <c r="AJ8" s="329"/>
      <c r="AK8" s="330"/>
    </row>
    <row r="9" spans="1:38" ht="18" customHeight="1" x14ac:dyDescent="0.3">
      <c r="A9" s="53">
        <v>4</v>
      </c>
      <c r="B9" s="327"/>
      <c r="C9" s="327"/>
      <c r="D9" s="39" t="str">
        <f>IF(I9="","",VLOOKUP(I9,参照ﾃｰﾌﾞﾙ!$A$5:$F$595,3,FALSE))</f>
        <v/>
      </c>
      <c r="E9" s="39" t="str">
        <f>IF(I9="","",VLOOKUP(I9,参照ﾃｰﾌﾞﾙ!$A$5:$F$595,5,FALSE))</f>
        <v/>
      </c>
      <c r="F9" s="159" t="str">
        <f>IF(J9="","",VLOOKUP(J9,参照ﾃｰﾌﾞﾙ!$H$5:$I$64,2))</f>
        <v/>
      </c>
      <c r="G9" s="51" t="str">
        <f>IF(K9="","",VLOOKUP(K9,参照ﾃｰﾌﾞﾙ!$W$6:$Y$7,2,FALSE))</f>
        <v/>
      </c>
      <c r="H9" s="328"/>
      <c r="I9" s="287"/>
      <c r="J9" s="190"/>
      <c r="K9" s="193"/>
      <c r="L9" s="198"/>
      <c r="M9" s="341" t="str">
        <f t="shared" si="0"/>
        <v/>
      </c>
      <c r="N9" s="199"/>
      <c r="O9" s="283"/>
      <c r="P9" s="197"/>
      <c r="Q9" s="197"/>
      <c r="R9" s="197"/>
      <c r="S9" s="197"/>
      <c r="T9" s="200"/>
      <c r="U9" s="272"/>
      <c r="V9" s="200"/>
      <c r="W9" s="200"/>
      <c r="X9" s="200"/>
      <c r="Y9" s="187"/>
      <c r="Z9" s="207"/>
      <c r="AA9" s="208"/>
      <c r="AB9" s="193"/>
      <c r="AC9" s="209"/>
      <c r="AD9" s="56" t="str">
        <f t="shared" si="1"/>
        <v xml:space="preserve"> </v>
      </c>
      <c r="AE9" s="52" t="str">
        <f>IF($T9="","JPN",VLOOKUP($T9,参照ﾃｰﾌﾞﾙ!$P$5:$R$223,3,FALSE))</f>
        <v>JPN</v>
      </c>
      <c r="AF9" s="52"/>
      <c r="AG9" s="52" t="str">
        <f>IF($I9="","",基本データ!$C$13)</f>
        <v/>
      </c>
      <c r="AH9" s="52" t="str">
        <f>IF($I9="","",基本データ!$C$14)</f>
        <v/>
      </c>
      <c r="AI9" s="329"/>
      <c r="AJ9" s="329"/>
      <c r="AK9" s="330"/>
    </row>
    <row r="10" spans="1:38" ht="18" customHeight="1" x14ac:dyDescent="0.3">
      <c r="A10" s="53">
        <v>5</v>
      </c>
      <c r="B10" s="327"/>
      <c r="C10" s="327"/>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28"/>
      <c r="I10" s="287"/>
      <c r="J10" s="190"/>
      <c r="K10" s="193"/>
      <c r="L10" s="198"/>
      <c r="M10" s="341" t="str">
        <f t="shared" si="0"/>
        <v/>
      </c>
      <c r="N10" s="199"/>
      <c r="O10" s="283"/>
      <c r="P10" s="197"/>
      <c r="Q10" s="197"/>
      <c r="R10" s="197"/>
      <c r="S10" s="197"/>
      <c r="T10" s="200"/>
      <c r="U10" s="272"/>
      <c r="V10" s="200"/>
      <c r="W10" s="200"/>
      <c r="X10" s="200"/>
      <c r="Y10" s="187"/>
      <c r="Z10" s="207"/>
      <c r="AA10" s="208"/>
      <c r="AB10" s="193"/>
      <c r="AC10" s="209"/>
      <c r="AD10" s="56" t="str">
        <f t="shared" si="1"/>
        <v xml:space="preserve"> </v>
      </c>
      <c r="AE10" s="52" t="str">
        <f>IF($T10="","JPN",VLOOKUP($T10,参照ﾃｰﾌﾞﾙ!$P$5:$R$223,3,FALSE))</f>
        <v>JPN</v>
      </c>
      <c r="AF10" s="52"/>
      <c r="AG10" s="52" t="str">
        <f>IF($I10="","",基本データ!$C$13)</f>
        <v/>
      </c>
      <c r="AH10" s="52" t="str">
        <f>IF($I10="","",基本データ!$C$14)</f>
        <v/>
      </c>
      <c r="AI10" s="329"/>
      <c r="AJ10" s="329"/>
      <c r="AK10" s="330"/>
    </row>
    <row r="11" spans="1:38" ht="18" customHeight="1" x14ac:dyDescent="0.3">
      <c r="A11" s="53">
        <v>6</v>
      </c>
      <c r="B11" s="327"/>
      <c r="C11" s="327"/>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28"/>
      <c r="I11" s="287"/>
      <c r="J11" s="190"/>
      <c r="K11" s="193"/>
      <c r="L11" s="198"/>
      <c r="M11" s="341" t="str">
        <f t="shared" si="0"/>
        <v/>
      </c>
      <c r="N11" s="199"/>
      <c r="O11" s="283"/>
      <c r="P11" s="197"/>
      <c r="Q11" s="197"/>
      <c r="R11" s="197"/>
      <c r="S11" s="197"/>
      <c r="T11" s="200"/>
      <c r="U11" s="272"/>
      <c r="V11" s="200"/>
      <c r="W11" s="200"/>
      <c r="X11" s="200"/>
      <c r="Y11" s="187"/>
      <c r="Z11" s="207"/>
      <c r="AA11" s="208"/>
      <c r="AB11" s="193"/>
      <c r="AC11" s="209"/>
      <c r="AD11" s="56" t="str">
        <f t="shared" si="1"/>
        <v xml:space="preserve"> </v>
      </c>
      <c r="AE11" s="52" t="str">
        <f>IF($T11="","JPN",VLOOKUP($T11,参照ﾃｰﾌﾞﾙ!$P$5:$R$223,3,FALSE))</f>
        <v>JPN</v>
      </c>
      <c r="AF11" s="52"/>
      <c r="AG11" s="52" t="str">
        <f>IF($I11="","",基本データ!$C$13)</f>
        <v/>
      </c>
      <c r="AH11" s="52" t="str">
        <f>IF($I11="","",基本データ!$C$14)</f>
        <v/>
      </c>
      <c r="AI11" s="329"/>
      <c r="AJ11" s="329"/>
      <c r="AK11" s="330"/>
    </row>
    <row r="12" spans="1:38" ht="18" customHeight="1" x14ac:dyDescent="0.3">
      <c r="A12" s="53">
        <v>7</v>
      </c>
      <c r="B12" s="327"/>
      <c r="C12" s="327"/>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28"/>
      <c r="I12" s="287"/>
      <c r="J12" s="190"/>
      <c r="K12" s="193"/>
      <c r="L12" s="198"/>
      <c r="M12" s="341" t="str">
        <f t="shared" si="0"/>
        <v/>
      </c>
      <c r="N12" s="199"/>
      <c r="O12" s="283"/>
      <c r="P12" s="197"/>
      <c r="Q12" s="197"/>
      <c r="R12" s="197"/>
      <c r="S12" s="197"/>
      <c r="T12" s="200"/>
      <c r="U12" s="272"/>
      <c r="V12" s="200"/>
      <c r="W12" s="200"/>
      <c r="X12" s="200"/>
      <c r="Y12" s="187"/>
      <c r="Z12" s="207"/>
      <c r="AA12" s="208"/>
      <c r="AB12" s="193"/>
      <c r="AC12" s="209"/>
      <c r="AD12" s="56" t="str">
        <f t="shared" si="1"/>
        <v xml:space="preserve"> </v>
      </c>
      <c r="AE12" s="52" t="str">
        <f>IF($T12="","JPN",VLOOKUP($T12,参照ﾃｰﾌﾞﾙ!$P$5:$R$223,3,FALSE))</f>
        <v>JPN</v>
      </c>
      <c r="AF12" s="52"/>
      <c r="AG12" s="52" t="str">
        <f>IF($I12="","",基本データ!$C$13)</f>
        <v/>
      </c>
      <c r="AH12" s="52" t="str">
        <f>IF($I12="","",基本データ!$C$14)</f>
        <v/>
      </c>
      <c r="AI12" s="329"/>
      <c r="AJ12" s="329"/>
      <c r="AK12" s="330"/>
    </row>
    <row r="13" spans="1:38" ht="18" customHeight="1" x14ac:dyDescent="0.3">
      <c r="A13" s="53">
        <v>8</v>
      </c>
      <c r="B13" s="327"/>
      <c r="C13" s="327"/>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28"/>
      <c r="I13" s="287"/>
      <c r="J13" s="190"/>
      <c r="K13" s="193"/>
      <c r="L13" s="198"/>
      <c r="M13" s="341" t="str">
        <f t="shared" si="0"/>
        <v/>
      </c>
      <c r="N13" s="199"/>
      <c r="O13" s="283"/>
      <c r="P13" s="197"/>
      <c r="Q13" s="197"/>
      <c r="R13" s="197"/>
      <c r="S13" s="197"/>
      <c r="T13" s="200"/>
      <c r="U13" s="272"/>
      <c r="V13" s="200"/>
      <c r="W13" s="200"/>
      <c r="X13" s="200"/>
      <c r="Y13" s="187"/>
      <c r="Z13" s="207"/>
      <c r="AA13" s="208"/>
      <c r="AB13" s="193"/>
      <c r="AC13" s="209"/>
      <c r="AD13" s="56" t="str">
        <f t="shared" si="1"/>
        <v xml:space="preserve"> </v>
      </c>
      <c r="AE13" s="52" t="str">
        <f>IF($T13="","JPN",VLOOKUP($T13,参照ﾃｰﾌﾞﾙ!$P$5:$R$223,3,FALSE))</f>
        <v>JPN</v>
      </c>
      <c r="AF13" s="52"/>
      <c r="AG13" s="52" t="str">
        <f>IF($I13="","",基本データ!$C$13)</f>
        <v/>
      </c>
      <c r="AH13" s="52" t="str">
        <f>IF($I13="","",基本データ!$C$14)</f>
        <v/>
      </c>
      <c r="AI13" s="329"/>
      <c r="AJ13" s="329"/>
      <c r="AK13" s="330"/>
    </row>
    <row r="14" spans="1:38" ht="18" customHeight="1" x14ac:dyDescent="0.3">
      <c r="A14" s="53">
        <v>9</v>
      </c>
      <c r="B14" s="327"/>
      <c r="C14" s="327"/>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28"/>
      <c r="I14" s="287"/>
      <c r="J14" s="190"/>
      <c r="K14" s="193"/>
      <c r="L14" s="198"/>
      <c r="M14" s="341" t="str">
        <f t="shared" si="0"/>
        <v/>
      </c>
      <c r="N14" s="199"/>
      <c r="O14" s="283"/>
      <c r="P14" s="197"/>
      <c r="Q14" s="197"/>
      <c r="R14" s="197"/>
      <c r="S14" s="197"/>
      <c r="T14" s="200"/>
      <c r="U14" s="272"/>
      <c r="V14" s="200"/>
      <c r="W14" s="200"/>
      <c r="X14" s="200"/>
      <c r="Y14" s="187"/>
      <c r="Z14" s="207"/>
      <c r="AA14" s="208"/>
      <c r="AB14" s="193"/>
      <c r="AC14" s="209"/>
      <c r="AD14" s="56" t="str">
        <f t="shared" si="1"/>
        <v xml:space="preserve"> </v>
      </c>
      <c r="AE14" s="52" t="str">
        <f>IF($T14="","JPN",VLOOKUP($T14,参照ﾃｰﾌﾞﾙ!$P$5:$R$223,3,FALSE))</f>
        <v>JPN</v>
      </c>
      <c r="AF14" s="52"/>
      <c r="AG14" s="52" t="str">
        <f>IF($I14="","",基本データ!$C$13)</f>
        <v/>
      </c>
      <c r="AH14" s="52" t="str">
        <f>IF($I14="","",基本データ!$C$14)</f>
        <v/>
      </c>
      <c r="AI14" s="329"/>
      <c r="AJ14" s="329"/>
      <c r="AK14" s="330"/>
    </row>
    <row r="15" spans="1:38" ht="18" customHeight="1" x14ac:dyDescent="0.3">
      <c r="A15" s="53">
        <v>10</v>
      </c>
      <c r="B15" s="327"/>
      <c r="C15" s="327"/>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28"/>
      <c r="I15" s="287"/>
      <c r="J15" s="190"/>
      <c r="K15" s="193"/>
      <c r="L15" s="198"/>
      <c r="M15" s="341" t="str">
        <f t="shared" si="0"/>
        <v/>
      </c>
      <c r="N15" s="199"/>
      <c r="O15" s="283"/>
      <c r="P15" s="197"/>
      <c r="Q15" s="197"/>
      <c r="R15" s="197"/>
      <c r="S15" s="197"/>
      <c r="T15" s="200"/>
      <c r="U15" s="272"/>
      <c r="V15" s="200"/>
      <c r="W15" s="200"/>
      <c r="X15" s="200"/>
      <c r="Y15" s="187"/>
      <c r="Z15" s="207"/>
      <c r="AA15" s="208"/>
      <c r="AB15" s="193"/>
      <c r="AC15" s="209"/>
      <c r="AD15" s="56" t="str">
        <f t="shared" si="1"/>
        <v xml:space="preserve"> </v>
      </c>
      <c r="AE15" s="52" t="str">
        <f>IF($T15="","JPN",VLOOKUP($T15,参照ﾃｰﾌﾞﾙ!$P$5:$R$223,3,FALSE))</f>
        <v>JPN</v>
      </c>
      <c r="AF15" s="52"/>
      <c r="AG15" s="52" t="str">
        <f>IF($I15="","",基本データ!$C$13)</f>
        <v/>
      </c>
      <c r="AH15" s="52" t="str">
        <f>IF($I15="","",基本データ!$C$14)</f>
        <v/>
      </c>
      <c r="AI15" s="329"/>
      <c r="AJ15" s="329"/>
      <c r="AK15" s="330"/>
    </row>
    <row r="16" spans="1:38" ht="18" customHeight="1" x14ac:dyDescent="0.3">
      <c r="A16" s="53">
        <v>11</v>
      </c>
      <c r="B16" s="327"/>
      <c r="C16" s="327"/>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28"/>
      <c r="I16" s="287"/>
      <c r="J16" s="190"/>
      <c r="K16" s="193"/>
      <c r="L16" s="198"/>
      <c r="M16" s="341" t="str">
        <f t="shared" si="0"/>
        <v/>
      </c>
      <c r="N16" s="199"/>
      <c r="O16" s="283"/>
      <c r="P16" s="197"/>
      <c r="Q16" s="197"/>
      <c r="R16" s="197"/>
      <c r="S16" s="197"/>
      <c r="T16" s="200"/>
      <c r="U16" s="272"/>
      <c r="V16" s="200"/>
      <c r="W16" s="200"/>
      <c r="X16" s="200"/>
      <c r="Y16" s="187"/>
      <c r="Z16" s="207"/>
      <c r="AA16" s="208"/>
      <c r="AB16" s="193"/>
      <c r="AC16" s="209"/>
      <c r="AD16" s="56" t="str">
        <f t="shared" si="1"/>
        <v xml:space="preserve"> </v>
      </c>
      <c r="AE16" s="52" t="str">
        <f>IF($T16="","JPN",VLOOKUP($T16,参照ﾃｰﾌﾞﾙ!$P$5:$R$223,3,FALSE))</f>
        <v>JPN</v>
      </c>
      <c r="AF16" s="52"/>
      <c r="AG16" s="52" t="str">
        <f>IF($I16="","",基本データ!$C$13)</f>
        <v/>
      </c>
      <c r="AH16" s="52" t="str">
        <f>IF($I16="","",基本データ!$C$14)</f>
        <v/>
      </c>
      <c r="AI16" s="329"/>
      <c r="AJ16" s="329"/>
      <c r="AK16" s="330"/>
    </row>
    <row r="17" spans="1:37" ht="18" customHeight="1" x14ac:dyDescent="0.3">
      <c r="A17" s="53">
        <v>12</v>
      </c>
      <c r="B17" s="327"/>
      <c r="C17" s="327"/>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28"/>
      <c r="I17" s="287"/>
      <c r="J17" s="190"/>
      <c r="K17" s="193"/>
      <c r="L17" s="198"/>
      <c r="M17" s="341" t="str">
        <f t="shared" si="0"/>
        <v/>
      </c>
      <c r="N17" s="199"/>
      <c r="O17" s="283"/>
      <c r="P17" s="197"/>
      <c r="Q17" s="197"/>
      <c r="R17" s="197"/>
      <c r="S17" s="197"/>
      <c r="T17" s="200"/>
      <c r="U17" s="272"/>
      <c r="V17" s="200"/>
      <c r="W17" s="200"/>
      <c r="X17" s="200"/>
      <c r="Y17" s="187"/>
      <c r="Z17" s="207"/>
      <c r="AA17" s="208"/>
      <c r="AB17" s="193"/>
      <c r="AC17" s="209"/>
      <c r="AD17" s="56" t="str">
        <f t="shared" si="1"/>
        <v xml:space="preserve"> </v>
      </c>
      <c r="AE17" s="52" t="str">
        <f>IF($T17="","JPN",VLOOKUP($T17,参照ﾃｰﾌﾞﾙ!$P$5:$R$223,3,FALSE))</f>
        <v>JPN</v>
      </c>
      <c r="AF17" s="52"/>
      <c r="AG17" s="52" t="str">
        <f>IF($I17="","",基本データ!$C$13)</f>
        <v/>
      </c>
      <c r="AH17" s="52" t="str">
        <f>IF($I17="","",基本データ!$C$14)</f>
        <v/>
      </c>
      <c r="AI17" s="329"/>
      <c r="AJ17" s="329"/>
      <c r="AK17" s="330"/>
    </row>
    <row r="18" spans="1:37" ht="18" customHeight="1" x14ac:dyDescent="0.3">
      <c r="A18" s="53">
        <v>13</v>
      </c>
      <c r="B18" s="327"/>
      <c r="C18" s="327"/>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28"/>
      <c r="I18" s="287"/>
      <c r="J18" s="190"/>
      <c r="K18" s="193"/>
      <c r="L18" s="198"/>
      <c r="M18" s="341" t="str">
        <f t="shared" si="0"/>
        <v/>
      </c>
      <c r="N18" s="199"/>
      <c r="O18" s="283"/>
      <c r="P18" s="197"/>
      <c r="Q18" s="197"/>
      <c r="R18" s="197"/>
      <c r="S18" s="197"/>
      <c r="T18" s="200"/>
      <c r="U18" s="272"/>
      <c r="V18" s="200"/>
      <c r="W18" s="200"/>
      <c r="X18" s="200"/>
      <c r="Y18" s="187"/>
      <c r="Z18" s="207"/>
      <c r="AA18" s="208"/>
      <c r="AB18" s="193"/>
      <c r="AC18" s="209"/>
      <c r="AD18" s="56" t="str">
        <f t="shared" si="1"/>
        <v xml:space="preserve"> </v>
      </c>
      <c r="AE18" s="52" t="str">
        <f>IF($T18="","JPN",VLOOKUP($T18,参照ﾃｰﾌﾞﾙ!$P$5:$R$223,3,FALSE))</f>
        <v>JPN</v>
      </c>
      <c r="AF18" s="52"/>
      <c r="AG18" s="52" t="str">
        <f>IF($I18="","",基本データ!$C$13)</f>
        <v/>
      </c>
      <c r="AH18" s="52" t="str">
        <f>IF($I18="","",基本データ!$C$14)</f>
        <v/>
      </c>
      <c r="AI18" s="329"/>
      <c r="AJ18" s="329"/>
      <c r="AK18" s="330"/>
    </row>
    <row r="19" spans="1:37" ht="18" customHeight="1" x14ac:dyDescent="0.3">
      <c r="A19" s="53">
        <v>14</v>
      </c>
      <c r="B19" s="327"/>
      <c r="C19" s="327"/>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28"/>
      <c r="I19" s="287"/>
      <c r="J19" s="190"/>
      <c r="K19" s="193"/>
      <c r="L19" s="198"/>
      <c r="M19" s="341" t="str">
        <f t="shared" si="0"/>
        <v/>
      </c>
      <c r="N19" s="199"/>
      <c r="O19" s="283"/>
      <c r="P19" s="197"/>
      <c r="Q19" s="197"/>
      <c r="R19" s="197"/>
      <c r="S19" s="197"/>
      <c r="T19" s="200"/>
      <c r="U19" s="272"/>
      <c r="V19" s="200"/>
      <c r="W19" s="200"/>
      <c r="X19" s="200"/>
      <c r="Y19" s="187"/>
      <c r="Z19" s="207"/>
      <c r="AA19" s="208"/>
      <c r="AB19" s="193"/>
      <c r="AC19" s="209"/>
      <c r="AD19" s="56" t="str">
        <f t="shared" si="1"/>
        <v xml:space="preserve"> </v>
      </c>
      <c r="AE19" s="52" t="str">
        <f>IF($T19="","JPN",VLOOKUP($T19,参照ﾃｰﾌﾞﾙ!$P$5:$R$223,3,FALSE))</f>
        <v>JPN</v>
      </c>
      <c r="AF19" s="52"/>
      <c r="AG19" s="52" t="str">
        <f>IF($I19="","",基本データ!$C$13)</f>
        <v/>
      </c>
      <c r="AH19" s="52" t="str">
        <f>IF($I19="","",基本データ!$C$14)</f>
        <v/>
      </c>
      <c r="AI19" s="329"/>
      <c r="AJ19" s="329"/>
      <c r="AK19" s="330"/>
    </row>
    <row r="20" spans="1:37" ht="18" customHeight="1" x14ac:dyDescent="0.3">
      <c r="A20" s="53">
        <v>15</v>
      </c>
      <c r="B20" s="327"/>
      <c r="C20" s="327"/>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28"/>
      <c r="I20" s="287"/>
      <c r="J20" s="190"/>
      <c r="K20" s="193"/>
      <c r="L20" s="198"/>
      <c r="M20" s="341" t="str">
        <f t="shared" si="0"/>
        <v/>
      </c>
      <c r="N20" s="199"/>
      <c r="O20" s="283"/>
      <c r="P20" s="197"/>
      <c r="Q20" s="197"/>
      <c r="R20" s="197"/>
      <c r="S20" s="197"/>
      <c r="T20" s="200"/>
      <c r="U20" s="272"/>
      <c r="V20" s="200"/>
      <c r="W20" s="200"/>
      <c r="X20" s="200"/>
      <c r="Y20" s="187"/>
      <c r="Z20" s="207"/>
      <c r="AA20" s="208"/>
      <c r="AB20" s="193"/>
      <c r="AC20" s="209"/>
      <c r="AD20" s="56" t="str">
        <f t="shared" si="1"/>
        <v xml:space="preserve"> </v>
      </c>
      <c r="AE20" s="52" t="str">
        <f>IF($T20="","JPN",VLOOKUP($T20,参照ﾃｰﾌﾞﾙ!$P$5:$R$223,3,FALSE))</f>
        <v>JPN</v>
      </c>
      <c r="AF20" s="52"/>
      <c r="AG20" s="52" t="str">
        <f>IF($I20="","",基本データ!$C$13)</f>
        <v/>
      </c>
      <c r="AH20" s="52" t="str">
        <f>IF($I20="","",基本データ!$C$14)</f>
        <v/>
      </c>
      <c r="AI20" s="329"/>
      <c r="AJ20" s="329"/>
      <c r="AK20" s="330"/>
    </row>
    <row r="21" spans="1:37" ht="18" customHeight="1" x14ac:dyDescent="0.3">
      <c r="A21" s="53">
        <v>16</v>
      </c>
      <c r="B21" s="327"/>
      <c r="C21" s="327"/>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28"/>
      <c r="I21" s="287"/>
      <c r="J21" s="190"/>
      <c r="K21" s="193"/>
      <c r="L21" s="198"/>
      <c r="M21" s="341" t="str">
        <f t="shared" si="0"/>
        <v/>
      </c>
      <c r="N21" s="199"/>
      <c r="O21" s="283"/>
      <c r="P21" s="197"/>
      <c r="Q21" s="197"/>
      <c r="R21" s="197"/>
      <c r="S21" s="197"/>
      <c r="T21" s="200"/>
      <c r="U21" s="272"/>
      <c r="V21" s="200"/>
      <c r="W21" s="200"/>
      <c r="X21" s="200"/>
      <c r="Y21" s="187"/>
      <c r="Z21" s="207"/>
      <c r="AA21" s="208"/>
      <c r="AB21" s="193"/>
      <c r="AC21" s="209"/>
      <c r="AD21" s="56" t="str">
        <f t="shared" si="1"/>
        <v xml:space="preserve"> </v>
      </c>
      <c r="AE21" s="52" t="str">
        <f>IF($T21="","JPN",VLOOKUP($T21,参照ﾃｰﾌﾞﾙ!$P$5:$R$223,3,FALSE))</f>
        <v>JPN</v>
      </c>
      <c r="AF21" s="52"/>
      <c r="AG21" s="52" t="str">
        <f>IF($I21="","",基本データ!$C$13)</f>
        <v/>
      </c>
      <c r="AH21" s="52" t="str">
        <f>IF($I21="","",基本データ!$C$14)</f>
        <v/>
      </c>
      <c r="AI21" s="329"/>
      <c r="AJ21" s="329"/>
      <c r="AK21" s="330"/>
    </row>
    <row r="22" spans="1:37" ht="18" customHeight="1" x14ac:dyDescent="0.3">
      <c r="A22" s="53">
        <v>17</v>
      </c>
      <c r="B22" s="327"/>
      <c r="C22" s="327"/>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28"/>
      <c r="I22" s="287"/>
      <c r="J22" s="190"/>
      <c r="K22" s="193"/>
      <c r="L22" s="198"/>
      <c r="M22" s="341" t="str">
        <f t="shared" si="0"/>
        <v/>
      </c>
      <c r="N22" s="199"/>
      <c r="O22" s="283"/>
      <c r="P22" s="197"/>
      <c r="Q22" s="197"/>
      <c r="R22" s="197"/>
      <c r="S22" s="197"/>
      <c r="T22" s="200"/>
      <c r="U22" s="272"/>
      <c r="V22" s="200"/>
      <c r="W22" s="200"/>
      <c r="X22" s="200"/>
      <c r="Y22" s="187"/>
      <c r="Z22" s="207"/>
      <c r="AA22" s="208"/>
      <c r="AB22" s="193"/>
      <c r="AC22" s="209"/>
      <c r="AD22" s="56" t="str">
        <f t="shared" si="1"/>
        <v xml:space="preserve"> </v>
      </c>
      <c r="AE22" s="52" t="str">
        <f>IF($T22="","JPN",VLOOKUP($T22,参照ﾃｰﾌﾞﾙ!$P$5:$R$223,3,FALSE))</f>
        <v>JPN</v>
      </c>
      <c r="AF22" s="52"/>
      <c r="AG22" s="52" t="str">
        <f>IF($I22="","",基本データ!$C$13)</f>
        <v/>
      </c>
      <c r="AH22" s="52" t="str">
        <f>IF($I22="","",基本データ!$C$14)</f>
        <v/>
      </c>
      <c r="AI22" s="329"/>
      <c r="AJ22" s="329"/>
      <c r="AK22" s="330"/>
    </row>
    <row r="23" spans="1:37" ht="18" customHeight="1" x14ac:dyDescent="0.3">
      <c r="A23" s="53">
        <v>18</v>
      </c>
      <c r="B23" s="327"/>
      <c r="C23" s="327"/>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28"/>
      <c r="I23" s="287"/>
      <c r="J23" s="190"/>
      <c r="K23" s="193"/>
      <c r="L23" s="198"/>
      <c r="M23" s="341" t="str">
        <f t="shared" si="0"/>
        <v/>
      </c>
      <c r="N23" s="199"/>
      <c r="O23" s="283"/>
      <c r="P23" s="197"/>
      <c r="Q23" s="197"/>
      <c r="R23" s="197"/>
      <c r="S23" s="197"/>
      <c r="T23" s="200"/>
      <c r="U23" s="272"/>
      <c r="V23" s="200"/>
      <c r="W23" s="200"/>
      <c r="X23" s="200"/>
      <c r="Y23" s="187"/>
      <c r="Z23" s="207"/>
      <c r="AA23" s="208"/>
      <c r="AB23" s="193"/>
      <c r="AC23" s="209"/>
      <c r="AD23" s="56" t="str">
        <f t="shared" si="1"/>
        <v xml:space="preserve"> </v>
      </c>
      <c r="AE23" s="52" t="str">
        <f>IF($T23="","JPN",VLOOKUP($T23,参照ﾃｰﾌﾞﾙ!$P$5:$R$223,3,FALSE))</f>
        <v>JPN</v>
      </c>
      <c r="AF23" s="52"/>
      <c r="AG23" s="52" t="str">
        <f>IF($I23="","",基本データ!$C$13)</f>
        <v/>
      </c>
      <c r="AH23" s="52" t="str">
        <f>IF($I23="","",基本データ!$C$14)</f>
        <v/>
      </c>
      <c r="AI23" s="329"/>
      <c r="AJ23" s="329"/>
      <c r="AK23" s="330"/>
    </row>
    <row r="24" spans="1:37" ht="18" customHeight="1" x14ac:dyDescent="0.3">
      <c r="A24" s="53">
        <v>19</v>
      </c>
      <c r="B24" s="327"/>
      <c r="C24" s="327"/>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28"/>
      <c r="I24" s="287"/>
      <c r="J24" s="190"/>
      <c r="K24" s="193"/>
      <c r="L24" s="198"/>
      <c r="M24" s="341" t="str">
        <f t="shared" si="0"/>
        <v/>
      </c>
      <c r="N24" s="199"/>
      <c r="O24" s="283"/>
      <c r="P24" s="197"/>
      <c r="Q24" s="197"/>
      <c r="R24" s="197"/>
      <c r="S24" s="197"/>
      <c r="T24" s="200"/>
      <c r="U24" s="272"/>
      <c r="V24" s="200"/>
      <c r="W24" s="200"/>
      <c r="X24" s="200"/>
      <c r="Y24" s="187"/>
      <c r="Z24" s="207"/>
      <c r="AA24" s="208"/>
      <c r="AB24" s="193"/>
      <c r="AC24" s="209"/>
      <c r="AD24" s="56" t="str">
        <f t="shared" si="1"/>
        <v xml:space="preserve"> </v>
      </c>
      <c r="AE24" s="52" t="str">
        <f>IF($T24="","JPN",VLOOKUP($T24,参照ﾃｰﾌﾞﾙ!$P$5:$R$223,3,FALSE))</f>
        <v>JPN</v>
      </c>
      <c r="AF24" s="52"/>
      <c r="AG24" s="52" t="str">
        <f>IF($I24="","",基本データ!$C$13)</f>
        <v/>
      </c>
      <c r="AH24" s="52" t="str">
        <f>IF($I24="","",基本データ!$C$14)</f>
        <v/>
      </c>
      <c r="AI24" s="329"/>
      <c r="AJ24" s="329"/>
      <c r="AK24" s="330"/>
    </row>
    <row r="25" spans="1:37" ht="18" customHeight="1" x14ac:dyDescent="0.3">
      <c r="A25" s="53">
        <v>20</v>
      </c>
      <c r="B25" s="327"/>
      <c r="C25" s="327"/>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28"/>
      <c r="I25" s="287"/>
      <c r="J25" s="190"/>
      <c r="K25" s="193"/>
      <c r="L25" s="198"/>
      <c r="M25" s="341" t="str">
        <f t="shared" si="0"/>
        <v/>
      </c>
      <c r="N25" s="199"/>
      <c r="O25" s="283"/>
      <c r="P25" s="197"/>
      <c r="Q25" s="197"/>
      <c r="R25" s="197"/>
      <c r="S25" s="197"/>
      <c r="T25" s="200"/>
      <c r="U25" s="272"/>
      <c r="V25" s="200"/>
      <c r="W25" s="200"/>
      <c r="X25" s="200"/>
      <c r="Y25" s="187"/>
      <c r="Z25" s="207"/>
      <c r="AA25" s="208"/>
      <c r="AB25" s="193"/>
      <c r="AC25" s="209"/>
      <c r="AD25" s="56" t="str">
        <f t="shared" si="1"/>
        <v xml:space="preserve"> </v>
      </c>
      <c r="AE25" s="52" t="str">
        <f>IF($T25="","JPN",VLOOKUP($T25,参照ﾃｰﾌﾞﾙ!$P$5:$R$223,3,FALSE))</f>
        <v>JPN</v>
      </c>
      <c r="AF25" s="52"/>
      <c r="AG25" s="52" t="str">
        <f>IF($I25="","",基本データ!$C$13)</f>
        <v/>
      </c>
      <c r="AH25" s="52" t="str">
        <f>IF($I25="","",基本データ!$C$14)</f>
        <v/>
      </c>
      <c r="AI25" s="329"/>
      <c r="AJ25" s="329"/>
      <c r="AK25" s="330"/>
    </row>
    <row r="26" spans="1:37" ht="18" customHeight="1" x14ac:dyDescent="0.3">
      <c r="A26" s="53">
        <v>21</v>
      </c>
      <c r="B26" s="327"/>
      <c r="C26" s="327"/>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28"/>
      <c r="I26" s="287"/>
      <c r="J26" s="190"/>
      <c r="K26" s="193"/>
      <c r="L26" s="198"/>
      <c r="M26" s="341" t="str">
        <f t="shared" si="0"/>
        <v/>
      </c>
      <c r="N26" s="199"/>
      <c r="O26" s="283"/>
      <c r="P26" s="197"/>
      <c r="Q26" s="197"/>
      <c r="R26" s="197"/>
      <c r="S26" s="197"/>
      <c r="T26" s="200"/>
      <c r="U26" s="272"/>
      <c r="V26" s="200"/>
      <c r="W26" s="200"/>
      <c r="X26" s="200"/>
      <c r="Y26" s="187"/>
      <c r="Z26" s="207"/>
      <c r="AA26" s="208"/>
      <c r="AB26" s="193"/>
      <c r="AC26" s="209"/>
      <c r="AD26" s="56" t="str">
        <f t="shared" si="1"/>
        <v xml:space="preserve"> </v>
      </c>
      <c r="AE26" s="52" t="str">
        <f>IF($T26="","JPN",VLOOKUP($T26,参照ﾃｰﾌﾞﾙ!$P$5:$R$223,3,FALSE))</f>
        <v>JPN</v>
      </c>
      <c r="AF26" s="52"/>
      <c r="AG26" s="52" t="str">
        <f>IF($I26="","",基本データ!$C$13)</f>
        <v/>
      </c>
      <c r="AH26" s="52" t="str">
        <f>IF($I26="","",基本データ!$C$14)</f>
        <v/>
      </c>
      <c r="AI26" s="329"/>
      <c r="AJ26" s="329"/>
      <c r="AK26" s="330"/>
    </row>
    <row r="27" spans="1:37" ht="18" customHeight="1" x14ac:dyDescent="0.3">
      <c r="A27" s="53">
        <v>22</v>
      </c>
      <c r="B27" s="327"/>
      <c r="C27" s="327"/>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28"/>
      <c r="I27" s="287"/>
      <c r="J27" s="190"/>
      <c r="K27" s="193"/>
      <c r="L27" s="198"/>
      <c r="M27" s="341" t="str">
        <f t="shared" si="0"/>
        <v/>
      </c>
      <c r="N27" s="199"/>
      <c r="O27" s="283"/>
      <c r="P27" s="197"/>
      <c r="Q27" s="197"/>
      <c r="R27" s="197"/>
      <c r="S27" s="197"/>
      <c r="T27" s="200"/>
      <c r="U27" s="272"/>
      <c r="V27" s="200"/>
      <c r="W27" s="200"/>
      <c r="X27" s="200"/>
      <c r="Y27" s="187"/>
      <c r="Z27" s="207"/>
      <c r="AA27" s="208"/>
      <c r="AB27" s="193"/>
      <c r="AC27" s="209"/>
      <c r="AD27" s="56" t="str">
        <f t="shared" si="1"/>
        <v xml:space="preserve"> </v>
      </c>
      <c r="AE27" s="52" t="str">
        <f>IF($T27="","JPN",VLOOKUP($T27,参照ﾃｰﾌﾞﾙ!$P$5:$R$223,3,FALSE))</f>
        <v>JPN</v>
      </c>
      <c r="AF27" s="52"/>
      <c r="AG27" s="52" t="str">
        <f>IF($I27="","",基本データ!$C$13)</f>
        <v/>
      </c>
      <c r="AH27" s="52" t="str">
        <f>IF($I27="","",基本データ!$C$14)</f>
        <v/>
      </c>
      <c r="AI27" s="329"/>
      <c r="AJ27" s="329"/>
      <c r="AK27" s="330"/>
    </row>
    <row r="28" spans="1:37" ht="18" customHeight="1" x14ac:dyDescent="0.3">
      <c r="A28" s="53">
        <v>23</v>
      </c>
      <c r="B28" s="327"/>
      <c r="C28" s="327"/>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28"/>
      <c r="I28" s="287"/>
      <c r="J28" s="190"/>
      <c r="K28" s="193"/>
      <c r="L28" s="198"/>
      <c r="M28" s="341" t="str">
        <f t="shared" si="0"/>
        <v/>
      </c>
      <c r="N28" s="199"/>
      <c r="O28" s="283"/>
      <c r="P28" s="197"/>
      <c r="Q28" s="197"/>
      <c r="R28" s="197"/>
      <c r="S28" s="197"/>
      <c r="T28" s="200"/>
      <c r="U28" s="272"/>
      <c r="V28" s="200"/>
      <c r="W28" s="200"/>
      <c r="X28" s="200"/>
      <c r="Y28" s="187"/>
      <c r="Z28" s="207"/>
      <c r="AA28" s="208"/>
      <c r="AB28" s="193"/>
      <c r="AC28" s="209"/>
      <c r="AD28" s="56" t="str">
        <f t="shared" si="1"/>
        <v xml:space="preserve"> </v>
      </c>
      <c r="AE28" s="52" t="str">
        <f>IF($T28="","JPN",VLOOKUP($T28,参照ﾃｰﾌﾞﾙ!$P$5:$R$223,3,FALSE))</f>
        <v>JPN</v>
      </c>
      <c r="AF28" s="52"/>
      <c r="AG28" s="52" t="str">
        <f>IF($I28="","",基本データ!$C$13)</f>
        <v/>
      </c>
      <c r="AH28" s="52" t="str">
        <f>IF($I28="","",基本データ!$C$14)</f>
        <v/>
      </c>
      <c r="AI28" s="329"/>
      <c r="AJ28" s="329"/>
      <c r="AK28" s="330"/>
    </row>
    <row r="29" spans="1:37" ht="18" customHeight="1" x14ac:dyDescent="0.3">
      <c r="A29" s="53">
        <v>24</v>
      </c>
      <c r="B29" s="327"/>
      <c r="C29" s="327"/>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28"/>
      <c r="I29" s="287"/>
      <c r="J29" s="190"/>
      <c r="K29" s="193"/>
      <c r="L29" s="198"/>
      <c r="M29" s="341" t="str">
        <f t="shared" si="0"/>
        <v/>
      </c>
      <c r="N29" s="199"/>
      <c r="O29" s="283"/>
      <c r="P29" s="197"/>
      <c r="Q29" s="197"/>
      <c r="R29" s="197"/>
      <c r="S29" s="197"/>
      <c r="T29" s="200"/>
      <c r="U29" s="272"/>
      <c r="V29" s="200"/>
      <c r="W29" s="200"/>
      <c r="X29" s="200"/>
      <c r="Y29" s="187"/>
      <c r="Z29" s="207"/>
      <c r="AA29" s="208"/>
      <c r="AB29" s="193"/>
      <c r="AC29" s="209"/>
      <c r="AD29" s="56" t="str">
        <f t="shared" si="1"/>
        <v xml:space="preserve"> </v>
      </c>
      <c r="AE29" s="52" t="str">
        <f>IF($T29="","JPN",VLOOKUP($T29,参照ﾃｰﾌﾞﾙ!$P$5:$R$223,3,FALSE))</f>
        <v>JPN</v>
      </c>
      <c r="AF29" s="52"/>
      <c r="AG29" s="52" t="str">
        <f>IF($I29="","",基本データ!$C$13)</f>
        <v/>
      </c>
      <c r="AH29" s="52" t="str">
        <f>IF($I29="","",基本データ!$C$14)</f>
        <v/>
      </c>
      <c r="AI29" s="329"/>
      <c r="AJ29" s="329"/>
      <c r="AK29" s="330"/>
    </row>
    <row r="30" spans="1:37" ht="18" customHeight="1" x14ac:dyDescent="0.3">
      <c r="A30" s="53">
        <v>25</v>
      </c>
      <c r="B30" s="327"/>
      <c r="C30" s="327"/>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28"/>
      <c r="I30" s="287"/>
      <c r="J30" s="190"/>
      <c r="K30" s="193"/>
      <c r="L30" s="198"/>
      <c r="M30" s="341" t="str">
        <f t="shared" si="0"/>
        <v/>
      </c>
      <c r="N30" s="199"/>
      <c r="O30" s="283"/>
      <c r="P30" s="197"/>
      <c r="Q30" s="197"/>
      <c r="R30" s="197"/>
      <c r="S30" s="197"/>
      <c r="T30" s="200"/>
      <c r="U30" s="272"/>
      <c r="V30" s="200"/>
      <c r="W30" s="200"/>
      <c r="X30" s="200"/>
      <c r="Y30" s="187"/>
      <c r="Z30" s="207"/>
      <c r="AA30" s="208"/>
      <c r="AB30" s="193"/>
      <c r="AC30" s="209"/>
      <c r="AD30" s="56" t="str">
        <f t="shared" si="1"/>
        <v xml:space="preserve"> </v>
      </c>
      <c r="AE30" s="52" t="str">
        <f>IF($T30="","JPN",VLOOKUP($T30,参照ﾃｰﾌﾞﾙ!$P$5:$R$223,3,FALSE))</f>
        <v>JPN</v>
      </c>
      <c r="AF30" s="52"/>
      <c r="AG30" s="52" t="str">
        <f>IF($I30="","",基本データ!$C$13)</f>
        <v/>
      </c>
      <c r="AH30" s="52" t="str">
        <f>IF($I30="","",基本データ!$C$14)</f>
        <v/>
      </c>
      <c r="AI30" s="329"/>
      <c r="AJ30" s="329"/>
      <c r="AK30" s="330"/>
    </row>
    <row r="31" spans="1:37" ht="18" customHeight="1" x14ac:dyDescent="0.3">
      <c r="A31" s="53">
        <v>26</v>
      </c>
      <c r="B31" s="327"/>
      <c r="C31" s="327"/>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28"/>
      <c r="I31" s="287"/>
      <c r="J31" s="190"/>
      <c r="K31" s="193"/>
      <c r="L31" s="198"/>
      <c r="M31" s="341" t="str">
        <f t="shared" si="0"/>
        <v/>
      </c>
      <c r="N31" s="199"/>
      <c r="O31" s="283"/>
      <c r="P31" s="197"/>
      <c r="Q31" s="197"/>
      <c r="R31" s="197"/>
      <c r="S31" s="197"/>
      <c r="T31" s="200"/>
      <c r="U31" s="272"/>
      <c r="V31" s="200"/>
      <c r="W31" s="200"/>
      <c r="X31" s="200"/>
      <c r="Y31" s="187"/>
      <c r="Z31" s="207"/>
      <c r="AA31" s="208"/>
      <c r="AB31" s="193"/>
      <c r="AC31" s="209"/>
      <c r="AD31" s="56" t="str">
        <f t="shared" si="1"/>
        <v xml:space="preserve"> </v>
      </c>
      <c r="AE31" s="52" t="str">
        <f>IF($T31="","JPN",VLOOKUP($T31,参照ﾃｰﾌﾞﾙ!$P$5:$R$223,3,FALSE))</f>
        <v>JPN</v>
      </c>
      <c r="AF31" s="52"/>
      <c r="AG31" s="52" t="str">
        <f>IF($I31="","",基本データ!$C$13)</f>
        <v/>
      </c>
      <c r="AH31" s="52" t="str">
        <f>IF($I31="","",基本データ!$C$14)</f>
        <v/>
      </c>
      <c r="AI31" s="329"/>
      <c r="AJ31" s="329"/>
      <c r="AK31" s="330"/>
    </row>
    <row r="32" spans="1:37" ht="18" customHeight="1" x14ac:dyDescent="0.3">
      <c r="A32" s="53">
        <v>27</v>
      </c>
      <c r="B32" s="327"/>
      <c r="C32" s="327"/>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28"/>
      <c r="I32" s="287"/>
      <c r="J32" s="190"/>
      <c r="K32" s="193"/>
      <c r="L32" s="198"/>
      <c r="M32" s="341" t="str">
        <f t="shared" si="0"/>
        <v/>
      </c>
      <c r="N32" s="199"/>
      <c r="O32" s="283"/>
      <c r="P32" s="197"/>
      <c r="Q32" s="197"/>
      <c r="R32" s="197"/>
      <c r="S32" s="197"/>
      <c r="T32" s="200"/>
      <c r="U32" s="272"/>
      <c r="V32" s="200"/>
      <c r="W32" s="200"/>
      <c r="X32" s="200"/>
      <c r="Y32" s="187"/>
      <c r="Z32" s="207"/>
      <c r="AA32" s="208"/>
      <c r="AB32" s="193"/>
      <c r="AC32" s="209"/>
      <c r="AD32" s="56" t="str">
        <f t="shared" si="1"/>
        <v xml:space="preserve"> </v>
      </c>
      <c r="AE32" s="52" t="str">
        <f>IF($T32="","JPN",VLOOKUP($T32,参照ﾃｰﾌﾞﾙ!$P$5:$R$223,3,FALSE))</f>
        <v>JPN</v>
      </c>
      <c r="AF32" s="52"/>
      <c r="AG32" s="52" t="str">
        <f>IF($I32="","",基本データ!$C$13)</f>
        <v/>
      </c>
      <c r="AH32" s="52" t="str">
        <f>IF($I32="","",基本データ!$C$14)</f>
        <v/>
      </c>
      <c r="AI32" s="329"/>
      <c r="AJ32" s="329"/>
      <c r="AK32" s="330"/>
    </row>
    <row r="33" spans="1:37" ht="18" customHeight="1" x14ac:dyDescent="0.3">
      <c r="A33" s="53">
        <v>28</v>
      </c>
      <c r="B33" s="327"/>
      <c r="C33" s="327"/>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28"/>
      <c r="I33" s="287"/>
      <c r="J33" s="190"/>
      <c r="K33" s="193"/>
      <c r="L33" s="198"/>
      <c r="M33" s="341" t="str">
        <f t="shared" si="0"/>
        <v/>
      </c>
      <c r="N33" s="199"/>
      <c r="O33" s="283"/>
      <c r="P33" s="197"/>
      <c r="Q33" s="197"/>
      <c r="R33" s="197"/>
      <c r="S33" s="197"/>
      <c r="T33" s="200"/>
      <c r="U33" s="272"/>
      <c r="V33" s="200"/>
      <c r="W33" s="200"/>
      <c r="X33" s="200"/>
      <c r="Y33" s="187"/>
      <c r="Z33" s="207"/>
      <c r="AA33" s="208"/>
      <c r="AB33" s="193"/>
      <c r="AC33" s="209"/>
      <c r="AD33" s="56" t="str">
        <f t="shared" si="1"/>
        <v xml:space="preserve"> </v>
      </c>
      <c r="AE33" s="52" t="str">
        <f>IF($T33="","JPN",VLOOKUP($T33,参照ﾃｰﾌﾞﾙ!$P$5:$R$223,3,FALSE))</f>
        <v>JPN</v>
      </c>
      <c r="AF33" s="52"/>
      <c r="AG33" s="52" t="str">
        <f>IF($I33="","",基本データ!$C$13)</f>
        <v/>
      </c>
      <c r="AH33" s="52" t="str">
        <f>IF($I33="","",基本データ!$C$14)</f>
        <v/>
      </c>
      <c r="AI33" s="329"/>
      <c r="AJ33" s="329"/>
      <c r="AK33" s="330"/>
    </row>
    <row r="34" spans="1:37" ht="18" customHeight="1" x14ac:dyDescent="0.3">
      <c r="A34" s="53">
        <v>29</v>
      </c>
      <c r="B34" s="327"/>
      <c r="C34" s="327"/>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28"/>
      <c r="I34" s="287"/>
      <c r="J34" s="190"/>
      <c r="K34" s="193"/>
      <c r="L34" s="198"/>
      <c r="M34" s="341" t="str">
        <f t="shared" si="0"/>
        <v/>
      </c>
      <c r="N34" s="199"/>
      <c r="O34" s="283"/>
      <c r="P34" s="197"/>
      <c r="Q34" s="197"/>
      <c r="R34" s="197"/>
      <c r="S34" s="197"/>
      <c r="T34" s="200"/>
      <c r="U34" s="272"/>
      <c r="V34" s="200"/>
      <c r="W34" s="200"/>
      <c r="X34" s="200"/>
      <c r="Y34" s="187"/>
      <c r="Z34" s="207"/>
      <c r="AA34" s="208"/>
      <c r="AB34" s="193"/>
      <c r="AC34" s="209"/>
      <c r="AD34" s="56" t="str">
        <f t="shared" si="1"/>
        <v xml:space="preserve"> </v>
      </c>
      <c r="AE34" s="52" t="str">
        <f>IF($T34="","JPN",VLOOKUP($T34,参照ﾃｰﾌﾞﾙ!$P$5:$R$223,3,FALSE))</f>
        <v>JPN</v>
      </c>
      <c r="AF34" s="52"/>
      <c r="AG34" s="52" t="str">
        <f>IF($I34="","",基本データ!$C$13)</f>
        <v/>
      </c>
      <c r="AH34" s="52" t="str">
        <f>IF($I34="","",基本データ!$C$14)</f>
        <v/>
      </c>
      <c r="AI34" s="329"/>
      <c r="AJ34" s="329"/>
      <c r="AK34" s="330"/>
    </row>
    <row r="35" spans="1:37" ht="18" customHeight="1" x14ac:dyDescent="0.3">
      <c r="A35" s="53">
        <v>30</v>
      </c>
      <c r="B35" s="327"/>
      <c r="C35" s="327"/>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28"/>
      <c r="I35" s="287"/>
      <c r="J35" s="190"/>
      <c r="K35" s="193"/>
      <c r="L35" s="198"/>
      <c r="M35" s="341" t="str">
        <f t="shared" si="0"/>
        <v/>
      </c>
      <c r="N35" s="199"/>
      <c r="O35" s="283"/>
      <c r="P35" s="197"/>
      <c r="Q35" s="197"/>
      <c r="R35" s="197"/>
      <c r="S35" s="197"/>
      <c r="T35" s="200"/>
      <c r="U35" s="272"/>
      <c r="V35" s="200"/>
      <c r="W35" s="200"/>
      <c r="X35" s="200"/>
      <c r="Y35" s="187"/>
      <c r="Z35" s="207"/>
      <c r="AA35" s="208"/>
      <c r="AB35" s="193"/>
      <c r="AC35" s="209"/>
      <c r="AD35" s="56" t="str">
        <f t="shared" si="1"/>
        <v xml:space="preserve"> </v>
      </c>
      <c r="AE35" s="52" t="str">
        <f>IF($T35="","JPN",VLOOKUP($T35,参照ﾃｰﾌﾞﾙ!$P$5:$R$223,3,FALSE))</f>
        <v>JPN</v>
      </c>
      <c r="AF35" s="52"/>
      <c r="AG35" s="52" t="str">
        <f>IF($I35="","",基本データ!$C$13)</f>
        <v/>
      </c>
      <c r="AH35" s="52" t="str">
        <f>IF($I35="","",基本データ!$C$14)</f>
        <v/>
      </c>
      <c r="AI35" s="329"/>
      <c r="AJ35" s="329"/>
      <c r="AK35" s="330"/>
    </row>
    <row r="36" spans="1:37" ht="18" customHeight="1" x14ac:dyDescent="0.3">
      <c r="A36" s="53">
        <v>31</v>
      </c>
      <c r="B36" s="327"/>
      <c r="C36" s="327"/>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28"/>
      <c r="I36" s="287"/>
      <c r="J36" s="190"/>
      <c r="K36" s="193"/>
      <c r="L36" s="198"/>
      <c r="M36" s="341" t="str">
        <f t="shared" si="0"/>
        <v/>
      </c>
      <c r="N36" s="199"/>
      <c r="O36" s="283"/>
      <c r="P36" s="197"/>
      <c r="Q36" s="197"/>
      <c r="R36" s="197"/>
      <c r="S36" s="197"/>
      <c r="T36" s="200"/>
      <c r="U36" s="272"/>
      <c r="V36" s="200"/>
      <c r="W36" s="200"/>
      <c r="X36" s="200"/>
      <c r="Y36" s="187"/>
      <c r="Z36" s="207"/>
      <c r="AA36" s="208"/>
      <c r="AB36" s="193"/>
      <c r="AC36" s="209"/>
      <c r="AD36" s="56" t="str">
        <f t="shared" si="1"/>
        <v xml:space="preserve"> </v>
      </c>
      <c r="AE36" s="52" t="str">
        <f>IF($T36="","JPN",VLOOKUP($T36,参照ﾃｰﾌﾞﾙ!$P$5:$R$223,3,FALSE))</f>
        <v>JPN</v>
      </c>
      <c r="AF36" s="52"/>
      <c r="AG36" s="52" t="str">
        <f>IF($I36="","",基本データ!$C$13)</f>
        <v/>
      </c>
      <c r="AH36" s="52" t="str">
        <f>IF($I36="","",基本データ!$C$14)</f>
        <v/>
      </c>
      <c r="AI36" s="329"/>
      <c r="AJ36" s="329"/>
      <c r="AK36" s="330"/>
    </row>
    <row r="37" spans="1:37" ht="18" customHeight="1" x14ac:dyDescent="0.3">
      <c r="A37" s="53">
        <v>32</v>
      </c>
      <c r="B37" s="327"/>
      <c r="C37" s="327"/>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28"/>
      <c r="I37" s="287"/>
      <c r="J37" s="190"/>
      <c r="K37" s="193"/>
      <c r="L37" s="198"/>
      <c r="M37" s="341" t="str">
        <f t="shared" si="0"/>
        <v/>
      </c>
      <c r="N37" s="199"/>
      <c r="O37" s="283"/>
      <c r="P37" s="197"/>
      <c r="Q37" s="197"/>
      <c r="R37" s="197"/>
      <c r="S37" s="197"/>
      <c r="T37" s="200"/>
      <c r="U37" s="272"/>
      <c r="V37" s="200"/>
      <c r="W37" s="200"/>
      <c r="X37" s="200"/>
      <c r="Y37" s="187"/>
      <c r="Z37" s="207"/>
      <c r="AA37" s="208"/>
      <c r="AB37" s="193"/>
      <c r="AC37" s="209"/>
      <c r="AD37" s="56" t="str">
        <f t="shared" si="1"/>
        <v xml:space="preserve"> </v>
      </c>
      <c r="AE37" s="52" t="str">
        <f>IF($T37="","JPN",VLOOKUP($T37,参照ﾃｰﾌﾞﾙ!$P$5:$R$223,3,FALSE))</f>
        <v>JPN</v>
      </c>
      <c r="AF37" s="52"/>
      <c r="AG37" s="52" t="str">
        <f>IF($I37="","",基本データ!$C$13)</f>
        <v/>
      </c>
      <c r="AH37" s="52" t="str">
        <f>IF($I37="","",基本データ!$C$14)</f>
        <v/>
      </c>
      <c r="AI37" s="329"/>
      <c r="AJ37" s="329"/>
      <c r="AK37" s="330"/>
    </row>
    <row r="38" spans="1:37" ht="18" customHeight="1" x14ac:dyDescent="0.3">
      <c r="A38" s="53">
        <v>33</v>
      </c>
      <c r="B38" s="327"/>
      <c r="C38" s="327"/>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28"/>
      <c r="I38" s="287"/>
      <c r="J38" s="190"/>
      <c r="K38" s="193"/>
      <c r="L38" s="198"/>
      <c r="M38" s="341" t="str">
        <f t="shared" si="0"/>
        <v/>
      </c>
      <c r="N38" s="199"/>
      <c r="O38" s="283"/>
      <c r="P38" s="197"/>
      <c r="Q38" s="197"/>
      <c r="R38" s="197"/>
      <c r="S38" s="197"/>
      <c r="T38" s="200"/>
      <c r="U38" s="272"/>
      <c r="V38" s="200"/>
      <c r="W38" s="200"/>
      <c r="X38" s="200"/>
      <c r="Y38" s="187"/>
      <c r="Z38" s="207"/>
      <c r="AA38" s="208"/>
      <c r="AB38" s="193"/>
      <c r="AC38" s="209"/>
      <c r="AD38" s="56" t="str">
        <f t="shared" si="1"/>
        <v xml:space="preserve"> </v>
      </c>
      <c r="AE38" s="52" t="str">
        <f>IF($T38="","JPN",VLOOKUP($T38,参照ﾃｰﾌﾞﾙ!$P$5:$R$223,3,FALSE))</f>
        <v>JPN</v>
      </c>
      <c r="AF38" s="52"/>
      <c r="AG38" s="52" t="str">
        <f>IF($I38="","",基本データ!$C$13)</f>
        <v/>
      </c>
      <c r="AH38" s="52" t="str">
        <f>IF($I38="","",基本データ!$C$14)</f>
        <v/>
      </c>
      <c r="AI38" s="329"/>
      <c r="AJ38" s="329"/>
      <c r="AK38" s="330"/>
    </row>
    <row r="39" spans="1:37" ht="18" customHeight="1" x14ac:dyDescent="0.3">
      <c r="A39" s="53">
        <v>34</v>
      </c>
      <c r="B39" s="327"/>
      <c r="C39" s="327"/>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28"/>
      <c r="I39" s="287"/>
      <c r="J39" s="190"/>
      <c r="K39" s="193"/>
      <c r="L39" s="198"/>
      <c r="M39" s="341" t="str">
        <f t="shared" si="0"/>
        <v/>
      </c>
      <c r="N39" s="199"/>
      <c r="O39" s="283"/>
      <c r="P39" s="197"/>
      <c r="Q39" s="197"/>
      <c r="R39" s="197"/>
      <c r="S39" s="197"/>
      <c r="T39" s="200"/>
      <c r="U39" s="272"/>
      <c r="V39" s="200"/>
      <c r="W39" s="200"/>
      <c r="X39" s="200"/>
      <c r="Y39" s="187"/>
      <c r="Z39" s="207"/>
      <c r="AA39" s="208"/>
      <c r="AB39" s="193"/>
      <c r="AC39" s="209"/>
      <c r="AD39" s="56" t="str">
        <f t="shared" si="1"/>
        <v xml:space="preserve"> </v>
      </c>
      <c r="AE39" s="52" t="str">
        <f>IF($T39="","JPN",VLOOKUP($T39,参照ﾃｰﾌﾞﾙ!$P$5:$R$223,3,FALSE))</f>
        <v>JPN</v>
      </c>
      <c r="AF39" s="52"/>
      <c r="AG39" s="52" t="str">
        <f>IF($I39="","",基本データ!$C$13)</f>
        <v/>
      </c>
      <c r="AH39" s="52" t="str">
        <f>IF($I39="","",基本データ!$C$14)</f>
        <v/>
      </c>
      <c r="AI39" s="329"/>
      <c r="AJ39" s="329"/>
      <c r="AK39" s="330"/>
    </row>
    <row r="40" spans="1:37" ht="18" customHeight="1" x14ac:dyDescent="0.3">
      <c r="A40" s="53">
        <v>35</v>
      </c>
      <c r="B40" s="327"/>
      <c r="C40" s="327"/>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28"/>
      <c r="I40" s="287"/>
      <c r="J40" s="190"/>
      <c r="K40" s="193"/>
      <c r="L40" s="198"/>
      <c r="M40" s="341" t="str">
        <f t="shared" si="0"/>
        <v/>
      </c>
      <c r="N40" s="199"/>
      <c r="O40" s="283"/>
      <c r="P40" s="197"/>
      <c r="Q40" s="197"/>
      <c r="R40" s="197"/>
      <c r="S40" s="197"/>
      <c r="T40" s="200"/>
      <c r="U40" s="272"/>
      <c r="V40" s="200"/>
      <c r="W40" s="200"/>
      <c r="X40" s="200"/>
      <c r="Y40" s="187"/>
      <c r="Z40" s="207"/>
      <c r="AA40" s="208"/>
      <c r="AB40" s="193"/>
      <c r="AC40" s="209"/>
      <c r="AD40" s="56" t="str">
        <f t="shared" si="1"/>
        <v xml:space="preserve"> </v>
      </c>
      <c r="AE40" s="52" t="str">
        <f>IF($T40="","JPN",VLOOKUP($T40,参照ﾃｰﾌﾞﾙ!$P$5:$R$223,3,FALSE))</f>
        <v>JPN</v>
      </c>
      <c r="AF40" s="52"/>
      <c r="AG40" s="52" t="str">
        <f>IF($I40="","",基本データ!$C$13)</f>
        <v/>
      </c>
      <c r="AH40" s="52" t="str">
        <f>IF($I40="","",基本データ!$C$14)</f>
        <v/>
      </c>
      <c r="AI40" s="329"/>
      <c r="AJ40" s="329"/>
      <c r="AK40" s="330"/>
    </row>
    <row r="41" spans="1:37" ht="18" customHeight="1" x14ac:dyDescent="0.3">
      <c r="A41" s="53">
        <v>36</v>
      </c>
      <c r="B41" s="327"/>
      <c r="C41" s="327"/>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28"/>
      <c r="I41" s="287"/>
      <c r="J41" s="190"/>
      <c r="K41" s="193"/>
      <c r="L41" s="198"/>
      <c r="M41" s="341" t="str">
        <f t="shared" si="0"/>
        <v/>
      </c>
      <c r="N41" s="199"/>
      <c r="O41" s="283"/>
      <c r="P41" s="197"/>
      <c r="Q41" s="197"/>
      <c r="R41" s="197"/>
      <c r="S41" s="197"/>
      <c r="T41" s="200"/>
      <c r="U41" s="272"/>
      <c r="V41" s="200"/>
      <c r="W41" s="200"/>
      <c r="X41" s="200"/>
      <c r="Y41" s="187"/>
      <c r="Z41" s="207"/>
      <c r="AA41" s="208"/>
      <c r="AB41" s="193"/>
      <c r="AC41" s="209"/>
      <c r="AD41" s="56" t="str">
        <f t="shared" si="1"/>
        <v xml:space="preserve"> </v>
      </c>
      <c r="AE41" s="52" t="str">
        <f>IF($T41="","JPN",VLOOKUP($T41,参照ﾃｰﾌﾞﾙ!$P$5:$R$223,3,FALSE))</f>
        <v>JPN</v>
      </c>
      <c r="AF41" s="52"/>
      <c r="AG41" s="52" t="str">
        <f>IF($I41="","",基本データ!$C$13)</f>
        <v/>
      </c>
      <c r="AH41" s="52" t="str">
        <f>IF($I41="","",基本データ!$C$14)</f>
        <v/>
      </c>
      <c r="AI41" s="329"/>
      <c r="AJ41" s="329"/>
      <c r="AK41" s="330"/>
    </row>
    <row r="42" spans="1:37" ht="18" customHeight="1" x14ac:dyDescent="0.3">
      <c r="A42" s="53">
        <v>37</v>
      </c>
      <c r="B42" s="327"/>
      <c r="C42" s="327"/>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28"/>
      <c r="I42" s="287"/>
      <c r="J42" s="190"/>
      <c r="K42" s="193"/>
      <c r="L42" s="198"/>
      <c r="M42" s="341" t="str">
        <f t="shared" si="0"/>
        <v/>
      </c>
      <c r="N42" s="199"/>
      <c r="O42" s="283"/>
      <c r="P42" s="197"/>
      <c r="Q42" s="197"/>
      <c r="R42" s="197"/>
      <c r="S42" s="197"/>
      <c r="T42" s="200"/>
      <c r="U42" s="272"/>
      <c r="V42" s="200"/>
      <c r="W42" s="200"/>
      <c r="X42" s="200"/>
      <c r="Y42" s="187"/>
      <c r="Z42" s="207"/>
      <c r="AA42" s="208"/>
      <c r="AB42" s="193"/>
      <c r="AC42" s="209"/>
      <c r="AD42" s="56" t="str">
        <f t="shared" si="1"/>
        <v xml:space="preserve"> </v>
      </c>
      <c r="AE42" s="52" t="str">
        <f>IF($T42="","JPN",VLOOKUP($T42,参照ﾃｰﾌﾞﾙ!$P$5:$R$223,3,FALSE))</f>
        <v>JPN</v>
      </c>
      <c r="AF42" s="52"/>
      <c r="AG42" s="52" t="str">
        <f>IF($I42="","",基本データ!$C$13)</f>
        <v/>
      </c>
      <c r="AH42" s="52" t="str">
        <f>IF($I42="","",基本データ!$C$14)</f>
        <v/>
      </c>
      <c r="AI42" s="329"/>
      <c r="AJ42" s="329"/>
      <c r="AK42" s="330"/>
    </row>
    <row r="43" spans="1:37" ht="18" customHeight="1" x14ac:dyDescent="0.3">
      <c r="A43" s="53">
        <v>38</v>
      </c>
      <c r="B43" s="327"/>
      <c r="C43" s="327"/>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28"/>
      <c r="I43" s="287"/>
      <c r="J43" s="190"/>
      <c r="K43" s="193"/>
      <c r="L43" s="198"/>
      <c r="M43" s="341" t="str">
        <f t="shared" si="0"/>
        <v/>
      </c>
      <c r="N43" s="199"/>
      <c r="O43" s="283"/>
      <c r="P43" s="197"/>
      <c r="Q43" s="197"/>
      <c r="R43" s="197"/>
      <c r="S43" s="197"/>
      <c r="T43" s="200"/>
      <c r="U43" s="272"/>
      <c r="V43" s="200"/>
      <c r="W43" s="200"/>
      <c r="X43" s="200"/>
      <c r="Y43" s="187"/>
      <c r="Z43" s="207"/>
      <c r="AA43" s="208"/>
      <c r="AB43" s="193"/>
      <c r="AC43" s="209"/>
      <c r="AD43" s="56" t="str">
        <f t="shared" si="1"/>
        <v xml:space="preserve"> </v>
      </c>
      <c r="AE43" s="52" t="str">
        <f>IF($T43="","JPN",VLOOKUP($T43,参照ﾃｰﾌﾞﾙ!$P$5:$R$223,3,FALSE))</f>
        <v>JPN</v>
      </c>
      <c r="AF43" s="52"/>
      <c r="AG43" s="52" t="str">
        <f>IF($I43="","",基本データ!$C$13)</f>
        <v/>
      </c>
      <c r="AH43" s="52" t="str">
        <f>IF($I43="","",基本データ!$C$14)</f>
        <v/>
      </c>
      <c r="AI43" s="329"/>
      <c r="AJ43" s="329"/>
      <c r="AK43" s="330"/>
    </row>
    <row r="44" spans="1:37" ht="18" customHeight="1" x14ac:dyDescent="0.3">
      <c r="A44" s="53">
        <v>39</v>
      </c>
      <c r="B44" s="327"/>
      <c r="C44" s="327"/>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28"/>
      <c r="I44" s="287"/>
      <c r="J44" s="190"/>
      <c r="K44" s="193"/>
      <c r="L44" s="198"/>
      <c r="M44" s="341" t="str">
        <f t="shared" si="0"/>
        <v/>
      </c>
      <c r="N44" s="199"/>
      <c r="O44" s="283"/>
      <c r="P44" s="197"/>
      <c r="Q44" s="197"/>
      <c r="R44" s="197"/>
      <c r="S44" s="197"/>
      <c r="T44" s="200"/>
      <c r="U44" s="272"/>
      <c r="V44" s="200"/>
      <c r="W44" s="200"/>
      <c r="X44" s="200"/>
      <c r="Y44" s="187"/>
      <c r="Z44" s="207"/>
      <c r="AA44" s="208"/>
      <c r="AB44" s="193"/>
      <c r="AC44" s="209"/>
      <c r="AD44" s="56" t="str">
        <f t="shared" si="1"/>
        <v xml:space="preserve"> </v>
      </c>
      <c r="AE44" s="52" t="str">
        <f>IF($T44="","JPN",VLOOKUP($T44,参照ﾃｰﾌﾞﾙ!$P$5:$R$223,3,FALSE))</f>
        <v>JPN</v>
      </c>
      <c r="AF44" s="52"/>
      <c r="AG44" s="52" t="str">
        <f>IF($I44="","",基本データ!$C$13)</f>
        <v/>
      </c>
      <c r="AH44" s="52" t="str">
        <f>IF($I44="","",基本データ!$C$14)</f>
        <v/>
      </c>
      <c r="AI44" s="329"/>
      <c r="AJ44" s="329"/>
      <c r="AK44" s="330"/>
    </row>
    <row r="45" spans="1:37" ht="18" customHeight="1" x14ac:dyDescent="0.3">
      <c r="A45" s="53">
        <v>40</v>
      </c>
      <c r="B45" s="327"/>
      <c r="C45" s="327"/>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28"/>
      <c r="I45" s="287"/>
      <c r="J45" s="190"/>
      <c r="K45" s="193"/>
      <c r="L45" s="198"/>
      <c r="M45" s="341" t="str">
        <f t="shared" si="0"/>
        <v/>
      </c>
      <c r="N45" s="199"/>
      <c r="O45" s="283"/>
      <c r="P45" s="197"/>
      <c r="Q45" s="197"/>
      <c r="R45" s="197"/>
      <c r="S45" s="197"/>
      <c r="T45" s="200"/>
      <c r="U45" s="272"/>
      <c r="V45" s="200"/>
      <c r="W45" s="200"/>
      <c r="X45" s="200"/>
      <c r="Y45" s="187"/>
      <c r="Z45" s="207"/>
      <c r="AA45" s="208"/>
      <c r="AB45" s="193"/>
      <c r="AC45" s="209"/>
      <c r="AD45" s="56" t="str">
        <f t="shared" si="1"/>
        <v xml:space="preserve"> </v>
      </c>
      <c r="AE45" s="52" t="str">
        <f>IF($T45="","JPN",VLOOKUP($T45,参照ﾃｰﾌﾞﾙ!$P$5:$R$223,3,FALSE))</f>
        <v>JPN</v>
      </c>
      <c r="AF45" s="52"/>
      <c r="AG45" s="52" t="str">
        <f>IF($I45="","",基本データ!$C$13)</f>
        <v/>
      </c>
      <c r="AH45" s="52" t="str">
        <f>IF($I45="","",基本データ!$C$14)</f>
        <v/>
      </c>
      <c r="AI45" s="329"/>
      <c r="AJ45" s="329"/>
      <c r="AK45" s="330"/>
    </row>
    <row r="46" spans="1:37" ht="18" customHeight="1" x14ac:dyDescent="0.3">
      <c r="A46" s="53">
        <v>41</v>
      </c>
      <c r="B46" s="327"/>
      <c r="C46" s="327"/>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28"/>
      <c r="I46" s="287"/>
      <c r="J46" s="190"/>
      <c r="K46" s="193"/>
      <c r="L46" s="198"/>
      <c r="M46" s="341" t="str">
        <f t="shared" si="0"/>
        <v/>
      </c>
      <c r="N46" s="199"/>
      <c r="O46" s="283"/>
      <c r="P46" s="197"/>
      <c r="Q46" s="197"/>
      <c r="R46" s="197"/>
      <c r="S46" s="197"/>
      <c r="T46" s="200"/>
      <c r="U46" s="272"/>
      <c r="V46" s="200"/>
      <c r="W46" s="200"/>
      <c r="X46" s="200"/>
      <c r="Y46" s="187"/>
      <c r="Z46" s="207"/>
      <c r="AA46" s="208"/>
      <c r="AB46" s="193"/>
      <c r="AC46" s="209"/>
      <c r="AD46" s="56" t="str">
        <f t="shared" si="1"/>
        <v xml:space="preserve"> </v>
      </c>
      <c r="AE46" s="52" t="str">
        <f>IF($T46="","JPN",VLOOKUP($T46,参照ﾃｰﾌﾞﾙ!$P$5:$R$223,3,FALSE))</f>
        <v>JPN</v>
      </c>
      <c r="AF46" s="52"/>
      <c r="AG46" s="52" t="str">
        <f>IF($I46="","",基本データ!$C$13)</f>
        <v/>
      </c>
      <c r="AH46" s="52" t="str">
        <f>IF($I46="","",基本データ!$C$14)</f>
        <v/>
      </c>
      <c r="AI46" s="329"/>
      <c r="AJ46" s="329"/>
      <c r="AK46" s="330"/>
    </row>
    <row r="47" spans="1:37" ht="18" customHeight="1" x14ac:dyDescent="0.3">
      <c r="A47" s="53">
        <v>42</v>
      </c>
      <c r="B47" s="327"/>
      <c r="C47" s="327"/>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28"/>
      <c r="I47" s="287"/>
      <c r="J47" s="190"/>
      <c r="K47" s="193"/>
      <c r="L47" s="198"/>
      <c r="M47" s="341" t="str">
        <f t="shared" si="0"/>
        <v/>
      </c>
      <c r="N47" s="199"/>
      <c r="O47" s="283"/>
      <c r="P47" s="197"/>
      <c r="Q47" s="197"/>
      <c r="R47" s="197"/>
      <c r="S47" s="197"/>
      <c r="T47" s="200"/>
      <c r="U47" s="272"/>
      <c r="V47" s="200"/>
      <c r="W47" s="200"/>
      <c r="X47" s="200"/>
      <c r="Y47" s="187"/>
      <c r="Z47" s="207"/>
      <c r="AA47" s="208"/>
      <c r="AB47" s="193"/>
      <c r="AC47" s="209"/>
      <c r="AD47" s="56" t="str">
        <f t="shared" si="1"/>
        <v xml:space="preserve"> </v>
      </c>
      <c r="AE47" s="52" t="str">
        <f>IF($T47="","JPN",VLOOKUP($T47,参照ﾃｰﾌﾞﾙ!$P$5:$R$223,3,FALSE))</f>
        <v>JPN</v>
      </c>
      <c r="AF47" s="52"/>
      <c r="AG47" s="52" t="str">
        <f>IF($I47="","",基本データ!$C$13)</f>
        <v/>
      </c>
      <c r="AH47" s="52" t="str">
        <f>IF($I47="","",基本データ!$C$14)</f>
        <v/>
      </c>
      <c r="AI47" s="329"/>
      <c r="AJ47" s="329"/>
      <c r="AK47" s="330"/>
    </row>
    <row r="48" spans="1:37" ht="18" customHeight="1" x14ac:dyDescent="0.3">
      <c r="A48" s="53">
        <v>43</v>
      </c>
      <c r="B48" s="327"/>
      <c r="C48" s="327"/>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28"/>
      <c r="I48" s="287"/>
      <c r="J48" s="190"/>
      <c r="K48" s="193"/>
      <c r="L48" s="198"/>
      <c r="M48" s="341" t="str">
        <f t="shared" si="0"/>
        <v/>
      </c>
      <c r="N48" s="199"/>
      <c r="O48" s="283"/>
      <c r="P48" s="197"/>
      <c r="Q48" s="197"/>
      <c r="R48" s="197"/>
      <c r="S48" s="197"/>
      <c r="T48" s="200"/>
      <c r="U48" s="272"/>
      <c r="V48" s="200"/>
      <c r="W48" s="200"/>
      <c r="X48" s="200"/>
      <c r="Y48" s="187"/>
      <c r="Z48" s="207"/>
      <c r="AA48" s="208"/>
      <c r="AB48" s="193"/>
      <c r="AC48" s="209"/>
      <c r="AD48" s="56" t="str">
        <f t="shared" si="1"/>
        <v xml:space="preserve"> </v>
      </c>
      <c r="AE48" s="52" t="str">
        <f>IF($T48="","JPN",VLOOKUP($T48,参照ﾃｰﾌﾞﾙ!$P$5:$R$223,3,FALSE))</f>
        <v>JPN</v>
      </c>
      <c r="AF48" s="52"/>
      <c r="AG48" s="52" t="str">
        <f>IF($I48="","",基本データ!$C$13)</f>
        <v/>
      </c>
      <c r="AH48" s="52" t="str">
        <f>IF($I48="","",基本データ!$C$14)</f>
        <v/>
      </c>
      <c r="AI48" s="329"/>
      <c r="AJ48" s="329"/>
      <c r="AK48" s="330"/>
    </row>
    <row r="49" spans="1:37" ht="18" customHeight="1" x14ac:dyDescent="0.3">
      <c r="A49" s="53">
        <v>44</v>
      </c>
      <c r="B49" s="327"/>
      <c r="C49" s="327"/>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28"/>
      <c r="I49" s="287"/>
      <c r="J49" s="190"/>
      <c r="K49" s="193"/>
      <c r="L49" s="198"/>
      <c r="M49" s="341" t="str">
        <f t="shared" si="0"/>
        <v/>
      </c>
      <c r="N49" s="199"/>
      <c r="O49" s="283"/>
      <c r="P49" s="197"/>
      <c r="Q49" s="197"/>
      <c r="R49" s="197"/>
      <c r="S49" s="197"/>
      <c r="T49" s="200"/>
      <c r="U49" s="272"/>
      <c r="V49" s="200"/>
      <c r="W49" s="200"/>
      <c r="X49" s="200"/>
      <c r="Y49" s="187"/>
      <c r="Z49" s="207"/>
      <c r="AA49" s="208"/>
      <c r="AB49" s="193"/>
      <c r="AC49" s="209"/>
      <c r="AD49" s="56" t="str">
        <f t="shared" si="1"/>
        <v xml:space="preserve"> </v>
      </c>
      <c r="AE49" s="52" t="str">
        <f>IF($T49="","JPN",VLOOKUP($T49,参照ﾃｰﾌﾞﾙ!$P$5:$R$223,3,FALSE))</f>
        <v>JPN</v>
      </c>
      <c r="AF49" s="52"/>
      <c r="AG49" s="52" t="str">
        <f>IF($I49="","",基本データ!$C$13)</f>
        <v/>
      </c>
      <c r="AH49" s="52" t="str">
        <f>IF($I49="","",基本データ!$C$14)</f>
        <v/>
      </c>
      <c r="AI49" s="329"/>
      <c r="AJ49" s="329"/>
      <c r="AK49" s="330"/>
    </row>
    <row r="50" spans="1:37" ht="18" customHeight="1" x14ac:dyDescent="0.3">
      <c r="A50" s="53">
        <v>45</v>
      </c>
      <c r="B50" s="327"/>
      <c r="C50" s="327"/>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28"/>
      <c r="I50" s="287"/>
      <c r="J50" s="190"/>
      <c r="K50" s="193"/>
      <c r="L50" s="198"/>
      <c r="M50" s="341" t="str">
        <f t="shared" si="0"/>
        <v/>
      </c>
      <c r="N50" s="199"/>
      <c r="O50" s="283"/>
      <c r="P50" s="197"/>
      <c r="Q50" s="197"/>
      <c r="R50" s="197"/>
      <c r="S50" s="197"/>
      <c r="T50" s="200"/>
      <c r="U50" s="272"/>
      <c r="V50" s="200"/>
      <c r="W50" s="200"/>
      <c r="X50" s="200"/>
      <c r="Y50" s="187"/>
      <c r="Z50" s="207"/>
      <c r="AA50" s="208"/>
      <c r="AB50" s="193"/>
      <c r="AC50" s="209"/>
      <c r="AD50" s="56" t="str">
        <f t="shared" si="1"/>
        <v xml:space="preserve"> </v>
      </c>
      <c r="AE50" s="52" t="str">
        <f>IF($T50="","JPN",VLOOKUP($T50,参照ﾃｰﾌﾞﾙ!$P$5:$R$223,3,FALSE))</f>
        <v>JPN</v>
      </c>
      <c r="AF50" s="52"/>
      <c r="AG50" s="52" t="str">
        <f>IF($I50="","",基本データ!$C$13)</f>
        <v/>
      </c>
      <c r="AH50" s="52" t="str">
        <f>IF($I50="","",基本データ!$C$14)</f>
        <v/>
      </c>
      <c r="AI50" s="329"/>
      <c r="AJ50" s="329"/>
      <c r="AK50" s="330"/>
    </row>
    <row r="51" spans="1:37" ht="18" customHeight="1" x14ac:dyDescent="0.3">
      <c r="A51" s="53">
        <v>46</v>
      </c>
      <c r="B51" s="327"/>
      <c r="C51" s="327"/>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28"/>
      <c r="I51" s="287"/>
      <c r="J51" s="190"/>
      <c r="K51" s="193"/>
      <c r="L51" s="198"/>
      <c r="M51" s="341" t="str">
        <f t="shared" si="0"/>
        <v/>
      </c>
      <c r="N51" s="199"/>
      <c r="O51" s="283"/>
      <c r="P51" s="197"/>
      <c r="Q51" s="197"/>
      <c r="R51" s="197"/>
      <c r="S51" s="197"/>
      <c r="T51" s="200"/>
      <c r="U51" s="272"/>
      <c r="V51" s="200"/>
      <c r="W51" s="200"/>
      <c r="X51" s="200"/>
      <c r="Y51" s="187"/>
      <c r="Z51" s="207"/>
      <c r="AA51" s="208"/>
      <c r="AB51" s="193"/>
      <c r="AC51" s="209"/>
      <c r="AD51" s="56" t="str">
        <f t="shared" si="1"/>
        <v xml:space="preserve"> </v>
      </c>
      <c r="AE51" s="52" t="str">
        <f>IF($T51="","JPN",VLOOKUP($T51,参照ﾃｰﾌﾞﾙ!$P$5:$R$223,3,FALSE))</f>
        <v>JPN</v>
      </c>
      <c r="AF51" s="52"/>
      <c r="AG51" s="52" t="str">
        <f>IF($I51="","",基本データ!$C$13)</f>
        <v/>
      </c>
      <c r="AH51" s="52" t="str">
        <f>IF($I51="","",基本データ!$C$14)</f>
        <v/>
      </c>
      <c r="AI51" s="329"/>
      <c r="AJ51" s="329"/>
      <c r="AK51" s="330"/>
    </row>
    <row r="52" spans="1:37" ht="18" customHeight="1" x14ac:dyDescent="0.3">
      <c r="A52" s="53">
        <v>47</v>
      </c>
      <c r="B52" s="327"/>
      <c r="C52" s="327"/>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28"/>
      <c r="I52" s="287"/>
      <c r="J52" s="190"/>
      <c r="K52" s="193"/>
      <c r="L52" s="198"/>
      <c r="M52" s="341" t="str">
        <f t="shared" si="0"/>
        <v/>
      </c>
      <c r="N52" s="199"/>
      <c r="O52" s="283"/>
      <c r="P52" s="197"/>
      <c r="Q52" s="197"/>
      <c r="R52" s="197"/>
      <c r="S52" s="197"/>
      <c r="T52" s="200"/>
      <c r="U52" s="272"/>
      <c r="V52" s="200"/>
      <c r="W52" s="200"/>
      <c r="X52" s="200"/>
      <c r="Y52" s="187"/>
      <c r="Z52" s="207"/>
      <c r="AA52" s="208"/>
      <c r="AB52" s="193"/>
      <c r="AC52" s="209"/>
      <c r="AD52" s="56" t="str">
        <f t="shared" si="1"/>
        <v xml:space="preserve"> </v>
      </c>
      <c r="AE52" s="52" t="str">
        <f>IF($T52="","JPN",VLOOKUP($T52,参照ﾃｰﾌﾞﾙ!$P$5:$R$223,3,FALSE))</f>
        <v>JPN</v>
      </c>
      <c r="AF52" s="52"/>
      <c r="AG52" s="52" t="str">
        <f>IF($I52="","",基本データ!$C$13)</f>
        <v/>
      </c>
      <c r="AH52" s="52" t="str">
        <f>IF($I52="","",基本データ!$C$14)</f>
        <v/>
      </c>
      <c r="AI52" s="329"/>
      <c r="AJ52" s="329"/>
      <c r="AK52" s="330"/>
    </row>
    <row r="53" spans="1:37" ht="18" customHeight="1" x14ac:dyDescent="0.3">
      <c r="A53" s="53">
        <v>48</v>
      </c>
      <c r="B53" s="327"/>
      <c r="C53" s="327"/>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28"/>
      <c r="I53" s="287"/>
      <c r="J53" s="190"/>
      <c r="K53" s="193"/>
      <c r="L53" s="198"/>
      <c r="M53" s="341" t="str">
        <f t="shared" si="0"/>
        <v/>
      </c>
      <c r="N53" s="199"/>
      <c r="O53" s="283"/>
      <c r="P53" s="197"/>
      <c r="Q53" s="197"/>
      <c r="R53" s="197"/>
      <c r="S53" s="197"/>
      <c r="T53" s="200"/>
      <c r="U53" s="272"/>
      <c r="V53" s="200"/>
      <c r="W53" s="200"/>
      <c r="X53" s="200"/>
      <c r="Y53" s="187"/>
      <c r="Z53" s="207"/>
      <c r="AA53" s="208"/>
      <c r="AB53" s="193"/>
      <c r="AC53" s="209"/>
      <c r="AD53" s="56" t="str">
        <f t="shared" si="1"/>
        <v xml:space="preserve"> </v>
      </c>
      <c r="AE53" s="52" t="str">
        <f>IF($T53="","JPN",VLOOKUP($T53,参照ﾃｰﾌﾞﾙ!$P$5:$R$223,3,FALSE))</f>
        <v>JPN</v>
      </c>
      <c r="AF53" s="52"/>
      <c r="AG53" s="52" t="str">
        <f>IF($I53="","",基本データ!$C$13)</f>
        <v/>
      </c>
      <c r="AH53" s="52" t="str">
        <f>IF($I53="","",基本データ!$C$14)</f>
        <v/>
      </c>
      <c r="AI53" s="329"/>
      <c r="AJ53" s="329"/>
      <c r="AK53" s="330"/>
    </row>
    <row r="54" spans="1:37" ht="18" customHeight="1" x14ac:dyDescent="0.3">
      <c r="A54" s="53">
        <v>49</v>
      </c>
      <c r="B54" s="327"/>
      <c r="C54" s="327"/>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28"/>
      <c r="I54" s="287"/>
      <c r="J54" s="190"/>
      <c r="K54" s="193"/>
      <c r="L54" s="198"/>
      <c r="M54" s="341" t="str">
        <f t="shared" si="0"/>
        <v/>
      </c>
      <c r="N54" s="199"/>
      <c r="O54" s="283"/>
      <c r="P54" s="197"/>
      <c r="Q54" s="197"/>
      <c r="R54" s="197"/>
      <c r="S54" s="197"/>
      <c r="T54" s="200"/>
      <c r="U54" s="272"/>
      <c r="V54" s="200"/>
      <c r="W54" s="200"/>
      <c r="X54" s="200"/>
      <c r="Y54" s="187"/>
      <c r="Z54" s="207"/>
      <c r="AA54" s="208"/>
      <c r="AB54" s="193"/>
      <c r="AC54" s="209"/>
      <c r="AD54" s="56" t="str">
        <f t="shared" si="1"/>
        <v xml:space="preserve"> </v>
      </c>
      <c r="AE54" s="52" t="str">
        <f>IF($T54="","JPN",VLOOKUP($T54,参照ﾃｰﾌﾞﾙ!$P$5:$R$223,3,FALSE))</f>
        <v>JPN</v>
      </c>
      <c r="AF54" s="52"/>
      <c r="AG54" s="52" t="str">
        <f>IF($I54="","",基本データ!$C$13)</f>
        <v/>
      </c>
      <c r="AH54" s="52" t="str">
        <f>IF($I54="","",基本データ!$C$14)</f>
        <v/>
      </c>
      <c r="AI54" s="329"/>
      <c r="AJ54" s="329"/>
      <c r="AK54" s="330"/>
    </row>
    <row r="55" spans="1:37" ht="18" customHeight="1" x14ac:dyDescent="0.3">
      <c r="A55" s="53">
        <v>50</v>
      </c>
      <c r="B55" s="327"/>
      <c r="C55" s="327"/>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28"/>
      <c r="I55" s="287"/>
      <c r="J55" s="190"/>
      <c r="K55" s="193"/>
      <c r="L55" s="198"/>
      <c r="M55" s="341" t="str">
        <f t="shared" si="0"/>
        <v/>
      </c>
      <c r="N55" s="199"/>
      <c r="O55" s="283"/>
      <c r="P55" s="197"/>
      <c r="Q55" s="197"/>
      <c r="R55" s="197"/>
      <c r="S55" s="197"/>
      <c r="T55" s="200"/>
      <c r="U55" s="272"/>
      <c r="V55" s="200"/>
      <c r="W55" s="200"/>
      <c r="X55" s="200"/>
      <c r="Y55" s="187"/>
      <c r="Z55" s="207"/>
      <c r="AA55" s="208"/>
      <c r="AB55" s="193"/>
      <c r="AC55" s="209"/>
      <c r="AD55" s="56" t="str">
        <f t="shared" si="1"/>
        <v xml:space="preserve"> </v>
      </c>
      <c r="AE55" s="52" t="str">
        <f>IF($T55="","JPN",VLOOKUP($T55,参照ﾃｰﾌﾞﾙ!$P$5:$R$223,3,FALSE))</f>
        <v>JPN</v>
      </c>
      <c r="AF55" s="52"/>
      <c r="AG55" s="52" t="str">
        <f>IF($I55="","",基本データ!$C$13)</f>
        <v/>
      </c>
      <c r="AH55" s="52" t="str">
        <f>IF($I55="","",基本データ!$C$14)</f>
        <v/>
      </c>
      <c r="AI55" s="329"/>
      <c r="AJ55" s="329"/>
      <c r="AK55" s="330"/>
    </row>
    <row r="56" spans="1:37" ht="18" customHeight="1" x14ac:dyDescent="0.3">
      <c r="A56" s="53">
        <v>51</v>
      </c>
      <c r="B56" s="327"/>
      <c r="C56" s="327"/>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28"/>
      <c r="I56" s="287"/>
      <c r="J56" s="190"/>
      <c r="K56" s="193"/>
      <c r="L56" s="198"/>
      <c r="M56" s="341" t="str">
        <f t="shared" si="0"/>
        <v/>
      </c>
      <c r="N56" s="199"/>
      <c r="O56" s="283"/>
      <c r="P56" s="197"/>
      <c r="Q56" s="197"/>
      <c r="R56" s="197"/>
      <c r="S56" s="197"/>
      <c r="T56" s="200"/>
      <c r="U56" s="272"/>
      <c r="V56" s="200"/>
      <c r="W56" s="200"/>
      <c r="X56" s="200"/>
      <c r="Y56" s="187"/>
      <c r="Z56" s="207"/>
      <c r="AA56" s="208"/>
      <c r="AB56" s="193"/>
      <c r="AC56" s="209"/>
      <c r="AD56" s="56" t="str">
        <f t="shared" si="1"/>
        <v xml:space="preserve"> </v>
      </c>
      <c r="AE56" s="52" t="str">
        <f>IF($T56="","JPN",VLOOKUP($T56,参照ﾃｰﾌﾞﾙ!$P$5:$R$223,3,FALSE))</f>
        <v>JPN</v>
      </c>
      <c r="AF56" s="52"/>
      <c r="AG56" s="52" t="str">
        <f>IF($I56="","",基本データ!$C$13)</f>
        <v/>
      </c>
      <c r="AH56" s="52" t="str">
        <f>IF($I56="","",基本データ!$C$14)</f>
        <v/>
      </c>
      <c r="AI56" s="329"/>
      <c r="AJ56" s="329"/>
      <c r="AK56" s="330"/>
    </row>
    <row r="57" spans="1:37" ht="18" customHeight="1" x14ac:dyDescent="0.3">
      <c r="A57" s="53">
        <v>52</v>
      </c>
      <c r="B57" s="327"/>
      <c r="C57" s="327"/>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28"/>
      <c r="I57" s="287"/>
      <c r="J57" s="190"/>
      <c r="K57" s="193"/>
      <c r="L57" s="198"/>
      <c r="M57" s="341" t="str">
        <f t="shared" si="0"/>
        <v/>
      </c>
      <c r="N57" s="199"/>
      <c r="O57" s="283"/>
      <c r="P57" s="197"/>
      <c r="Q57" s="197"/>
      <c r="R57" s="197"/>
      <c r="S57" s="197"/>
      <c r="T57" s="200"/>
      <c r="U57" s="272"/>
      <c r="V57" s="200"/>
      <c r="W57" s="200"/>
      <c r="X57" s="200"/>
      <c r="Y57" s="187"/>
      <c r="Z57" s="207"/>
      <c r="AA57" s="208"/>
      <c r="AB57" s="193"/>
      <c r="AC57" s="209"/>
      <c r="AD57" s="56" t="str">
        <f t="shared" si="1"/>
        <v xml:space="preserve"> </v>
      </c>
      <c r="AE57" s="52" t="str">
        <f>IF($T57="","JPN",VLOOKUP($T57,参照ﾃｰﾌﾞﾙ!$P$5:$R$223,3,FALSE))</f>
        <v>JPN</v>
      </c>
      <c r="AF57" s="52"/>
      <c r="AG57" s="52" t="str">
        <f>IF($I57="","",基本データ!$C$13)</f>
        <v/>
      </c>
      <c r="AH57" s="52" t="str">
        <f>IF($I57="","",基本データ!$C$14)</f>
        <v/>
      </c>
      <c r="AI57" s="329"/>
      <c r="AJ57" s="329"/>
      <c r="AK57" s="330"/>
    </row>
    <row r="58" spans="1:37" ht="18" customHeight="1" x14ac:dyDescent="0.3">
      <c r="A58" s="53">
        <v>53</v>
      </c>
      <c r="B58" s="327"/>
      <c r="C58" s="327"/>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28"/>
      <c r="I58" s="287"/>
      <c r="J58" s="190"/>
      <c r="K58" s="193"/>
      <c r="L58" s="198"/>
      <c r="M58" s="341" t="str">
        <f t="shared" si="0"/>
        <v/>
      </c>
      <c r="N58" s="199"/>
      <c r="O58" s="283"/>
      <c r="P58" s="197"/>
      <c r="Q58" s="197"/>
      <c r="R58" s="197"/>
      <c r="S58" s="197"/>
      <c r="T58" s="200"/>
      <c r="U58" s="272"/>
      <c r="V58" s="200"/>
      <c r="W58" s="200"/>
      <c r="X58" s="200"/>
      <c r="Y58" s="187"/>
      <c r="Z58" s="207"/>
      <c r="AA58" s="208"/>
      <c r="AB58" s="193"/>
      <c r="AC58" s="209"/>
      <c r="AD58" s="56" t="str">
        <f t="shared" si="1"/>
        <v xml:space="preserve"> </v>
      </c>
      <c r="AE58" s="52" t="str">
        <f>IF($T58="","JPN",VLOOKUP($T58,参照ﾃｰﾌﾞﾙ!$P$5:$R$223,3,FALSE))</f>
        <v>JPN</v>
      </c>
      <c r="AF58" s="52"/>
      <c r="AG58" s="52" t="str">
        <f>IF($I58="","",基本データ!$C$13)</f>
        <v/>
      </c>
      <c r="AH58" s="52" t="str">
        <f>IF($I58="","",基本データ!$C$14)</f>
        <v/>
      </c>
      <c r="AI58" s="329"/>
      <c r="AJ58" s="329"/>
      <c r="AK58" s="330"/>
    </row>
    <row r="59" spans="1:37" ht="18" customHeight="1" x14ac:dyDescent="0.3">
      <c r="A59" s="53">
        <v>54</v>
      </c>
      <c r="B59" s="327"/>
      <c r="C59" s="327"/>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28"/>
      <c r="I59" s="287"/>
      <c r="J59" s="190"/>
      <c r="K59" s="193"/>
      <c r="L59" s="198"/>
      <c r="M59" s="341" t="str">
        <f t="shared" si="0"/>
        <v/>
      </c>
      <c r="N59" s="199"/>
      <c r="O59" s="283"/>
      <c r="P59" s="197"/>
      <c r="Q59" s="197"/>
      <c r="R59" s="197"/>
      <c r="S59" s="197"/>
      <c r="T59" s="200"/>
      <c r="U59" s="272"/>
      <c r="V59" s="200"/>
      <c r="W59" s="200"/>
      <c r="X59" s="200"/>
      <c r="Y59" s="187"/>
      <c r="Z59" s="207"/>
      <c r="AA59" s="208"/>
      <c r="AB59" s="193"/>
      <c r="AC59" s="209"/>
      <c r="AD59" s="56" t="str">
        <f t="shared" si="1"/>
        <v xml:space="preserve"> </v>
      </c>
      <c r="AE59" s="52" t="str">
        <f>IF($T59="","JPN",VLOOKUP($T59,参照ﾃｰﾌﾞﾙ!$P$5:$R$223,3,FALSE))</f>
        <v>JPN</v>
      </c>
      <c r="AF59" s="52"/>
      <c r="AG59" s="52" t="str">
        <f>IF($I59="","",基本データ!$C$13)</f>
        <v/>
      </c>
      <c r="AH59" s="52" t="str">
        <f>IF($I59="","",基本データ!$C$14)</f>
        <v/>
      </c>
      <c r="AI59" s="329"/>
      <c r="AJ59" s="329"/>
      <c r="AK59" s="330"/>
    </row>
    <row r="60" spans="1:37" ht="18" customHeight="1" x14ac:dyDescent="0.3">
      <c r="A60" s="53">
        <v>55</v>
      </c>
      <c r="B60" s="327"/>
      <c r="C60" s="327"/>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28"/>
      <c r="I60" s="287"/>
      <c r="J60" s="190"/>
      <c r="K60" s="193"/>
      <c r="L60" s="198"/>
      <c r="M60" s="341" t="str">
        <f t="shared" si="0"/>
        <v/>
      </c>
      <c r="N60" s="199"/>
      <c r="O60" s="283"/>
      <c r="P60" s="197"/>
      <c r="Q60" s="197"/>
      <c r="R60" s="197"/>
      <c r="S60" s="197"/>
      <c r="T60" s="200"/>
      <c r="U60" s="272"/>
      <c r="V60" s="200"/>
      <c r="W60" s="200"/>
      <c r="X60" s="200"/>
      <c r="Y60" s="187"/>
      <c r="Z60" s="207"/>
      <c r="AA60" s="208"/>
      <c r="AB60" s="193"/>
      <c r="AC60" s="209"/>
      <c r="AD60" s="56" t="str">
        <f t="shared" si="1"/>
        <v xml:space="preserve"> </v>
      </c>
      <c r="AE60" s="52" t="str">
        <f>IF($T60="","JPN",VLOOKUP($T60,参照ﾃｰﾌﾞﾙ!$P$5:$R$223,3,FALSE))</f>
        <v>JPN</v>
      </c>
      <c r="AF60" s="52"/>
      <c r="AG60" s="52" t="str">
        <f>IF($I60="","",基本データ!$C$13)</f>
        <v/>
      </c>
      <c r="AH60" s="52" t="str">
        <f>IF($I60="","",基本データ!$C$14)</f>
        <v/>
      </c>
      <c r="AI60" s="329"/>
      <c r="AJ60" s="329"/>
      <c r="AK60" s="330"/>
    </row>
    <row r="61" spans="1:37" ht="18" customHeight="1" x14ac:dyDescent="0.3">
      <c r="A61" s="53">
        <v>56</v>
      </c>
      <c r="B61" s="327"/>
      <c r="C61" s="327"/>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28"/>
      <c r="I61" s="287"/>
      <c r="J61" s="190"/>
      <c r="K61" s="193"/>
      <c r="L61" s="198"/>
      <c r="M61" s="341" t="str">
        <f t="shared" si="0"/>
        <v/>
      </c>
      <c r="N61" s="199"/>
      <c r="O61" s="283"/>
      <c r="P61" s="197"/>
      <c r="Q61" s="197"/>
      <c r="R61" s="197"/>
      <c r="S61" s="197"/>
      <c r="T61" s="200"/>
      <c r="U61" s="272"/>
      <c r="V61" s="200"/>
      <c r="W61" s="200"/>
      <c r="X61" s="200"/>
      <c r="Y61" s="187"/>
      <c r="Z61" s="207"/>
      <c r="AA61" s="208"/>
      <c r="AB61" s="193"/>
      <c r="AC61" s="209"/>
      <c r="AD61" s="56" t="str">
        <f t="shared" si="1"/>
        <v xml:space="preserve"> </v>
      </c>
      <c r="AE61" s="52" t="str">
        <f>IF($T61="","JPN",VLOOKUP($T61,参照ﾃｰﾌﾞﾙ!$P$5:$R$223,3,FALSE))</f>
        <v>JPN</v>
      </c>
      <c r="AF61" s="52"/>
      <c r="AG61" s="52" t="str">
        <f>IF($I61="","",基本データ!$C$13)</f>
        <v/>
      </c>
      <c r="AH61" s="52" t="str">
        <f>IF($I61="","",基本データ!$C$14)</f>
        <v/>
      </c>
      <c r="AI61" s="329"/>
      <c r="AJ61" s="329"/>
      <c r="AK61" s="330"/>
    </row>
    <row r="62" spans="1:37" ht="18" customHeight="1" x14ac:dyDescent="0.3">
      <c r="A62" s="53">
        <v>57</v>
      </c>
      <c r="B62" s="327"/>
      <c r="C62" s="327"/>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28"/>
      <c r="I62" s="287"/>
      <c r="J62" s="190"/>
      <c r="K62" s="193"/>
      <c r="L62" s="198"/>
      <c r="M62" s="341" t="str">
        <f t="shared" si="0"/>
        <v/>
      </c>
      <c r="N62" s="199"/>
      <c r="O62" s="283"/>
      <c r="P62" s="197"/>
      <c r="Q62" s="197"/>
      <c r="R62" s="197"/>
      <c r="S62" s="197"/>
      <c r="T62" s="200"/>
      <c r="U62" s="272"/>
      <c r="V62" s="200"/>
      <c r="W62" s="200"/>
      <c r="X62" s="200"/>
      <c r="Y62" s="187"/>
      <c r="Z62" s="207"/>
      <c r="AA62" s="208"/>
      <c r="AB62" s="193"/>
      <c r="AC62" s="209"/>
      <c r="AD62" s="56" t="str">
        <f t="shared" si="1"/>
        <v xml:space="preserve"> </v>
      </c>
      <c r="AE62" s="52" t="str">
        <f>IF($T62="","JPN",VLOOKUP($T62,参照ﾃｰﾌﾞﾙ!$P$5:$R$223,3,FALSE))</f>
        <v>JPN</v>
      </c>
      <c r="AF62" s="52"/>
      <c r="AG62" s="52" t="str">
        <f>IF($I62="","",基本データ!$C$13)</f>
        <v/>
      </c>
      <c r="AH62" s="52" t="str">
        <f>IF($I62="","",基本データ!$C$14)</f>
        <v/>
      </c>
      <c r="AI62" s="329"/>
      <c r="AJ62" s="329"/>
      <c r="AK62" s="330"/>
    </row>
    <row r="63" spans="1:37" ht="18" customHeight="1" x14ac:dyDescent="0.3">
      <c r="A63" s="53">
        <v>58</v>
      </c>
      <c r="B63" s="327"/>
      <c r="C63" s="327"/>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28"/>
      <c r="I63" s="287"/>
      <c r="J63" s="190"/>
      <c r="K63" s="193"/>
      <c r="L63" s="198"/>
      <c r="M63" s="341" t="str">
        <f t="shared" si="0"/>
        <v/>
      </c>
      <c r="N63" s="199"/>
      <c r="O63" s="283"/>
      <c r="P63" s="197"/>
      <c r="Q63" s="197"/>
      <c r="R63" s="197"/>
      <c r="S63" s="197"/>
      <c r="T63" s="200"/>
      <c r="U63" s="272"/>
      <c r="V63" s="200"/>
      <c r="W63" s="200"/>
      <c r="X63" s="200"/>
      <c r="Y63" s="187"/>
      <c r="Z63" s="207"/>
      <c r="AA63" s="208"/>
      <c r="AB63" s="193"/>
      <c r="AC63" s="209"/>
      <c r="AD63" s="56" t="str">
        <f t="shared" si="1"/>
        <v xml:space="preserve"> </v>
      </c>
      <c r="AE63" s="52" t="str">
        <f>IF($T63="","JPN",VLOOKUP($T63,参照ﾃｰﾌﾞﾙ!$P$5:$R$223,3,FALSE))</f>
        <v>JPN</v>
      </c>
      <c r="AF63" s="52"/>
      <c r="AG63" s="52" t="str">
        <f>IF($I63="","",基本データ!$C$13)</f>
        <v/>
      </c>
      <c r="AH63" s="52" t="str">
        <f>IF($I63="","",基本データ!$C$14)</f>
        <v/>
      </c>
      <c r="AI63" s="329"/>
      <c r="AJ63" s="329"/>
      <c r="AK63" s="330"/>
    </row>
    <row r="64" spans="1:37" ht="18" customHeight="1" x14ac:dyDescent="0.3">
      <c r="A64" s="53">
        <v>59</v>
      </c>
      <c r="B64" s="327"/>
      <c r="C64" s="327"/>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28"/>
      <c r="I64" s="287"/>
      <c r="J64" s="190"/>
      <c r="K64" s="193"/>
      <c r="L64" s="198"/>
      <c r="M64" s="341" t="str">
        <f t="shared" si="0"/>
        <v/>
      </c>
      <c r="N64" s="199"/>
      <c r="O64" s="283"/>
      <c r="P64" s="197"/>
      <c r="Q64" s="197"/>
      <c r="R64" s="197"/>
      <c r="S64" s="197"/>
      <c r="T64" s="200"/>
      <c r="U64" s="272"/>
      <c r="V64" s="200"/>
      <c r="W64" s="200"/>
      <c r="X64" s="200"/>
      <c r="Y64" s="187"/>
      <c r="Z64" s="207"/>
      <c r="AA64" s="208"/>
      <c r="AB64" s="193"/>
      <c r="AC64" s="209"/>
      <c r="AD64" s="56" t="str">
        <f t="shared" si="1"/>
        <v xml:space="preserve"> </v>
      </c>
      <c r="AE64" s="52" t="str">
        <f>IF($T64="","JPN",VLOOKUP($T64,参照ﾃｰﾌﾞﾙ!$P$5:$R$223,3,FALSE))</f>
        <v>JPN</v>
      </c>
      <c r="AF64" s="52"/>
      <c r="AG64" s="52" t="str">
        <f>IF($I64="","",基本データ!$C$13)</f>
        <v/>
      </c>
      <c r="AH64" s="52" t="str">
        <f>IF($I64="","",基本データ!$C$14)</f>
        <v/>
      </c>
      <c r="AI64" s="329"/>
      <c r="AJ64" s="329"/>
      <c r="AK64" s="330"/>
    </row>
    <row r="65" spans="1:37" ht="18" customHeight="1" x14ac:dyDescent="0.3">
      <c r="A65" s="53">
        <v>60</v>
      </c>
      <c r="B65" s="327"/>
      <c r="C65" s="327"/>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28"/>
      <c r="I65" s="287"/>
      <c r="J65" s="190"/>
      <c r="K65" s="193"/>
      <c r="L65" s="198"/>
      <c r="M65" s="341" t="str">
        <f t="shared" si="0"/>
        <v/>
      </c>
      <c r="N65" s="199"/>
      <c r="O65" s="283"/>
      <c r="P65" s="197"/>
      <c r="Q65" s="197"/>
      <c r="R65" s="197"/>
      <c r="S65" s="197"/>
      <c r="T65" s="200"/>
      <c r="U65" s="272"/>
      <c r="V65" s="200"/>
      <c r="W65" s="200"/>
      <c r="X65" s="200"/>
      <c r="Y65" s="187"/>
      <c r="Z65" s="207"/>
      <c r="AA65" s="208"/>
      <c r="AB65" s="193"/>
      <c r="AC65" s="209"/>
      <c r="AD65" s="56" t="str">
        <f t="shared" si="1"/>
        <v xml:space="preserve"> </v>
      </c>
      <c r="AE65" s="52" t="str">
        <f>IF($T65="","JPN",VLOOKUP($T65,参照ﾃｰﾌﾞﾙ!$P$5:$R$223,3,FALSE))</f>
        <v>JPN</v>
      </c>
      <c r="AF65" s="52"/>
      <c r="AG65" s="52" t="str">
        <f>IF($I65="","",基本データ!$C$13)</f>
        <v/>
      </c>
      <c r="AH65" s="52" t="str">
        <f>IF($I65="","",基本データ!$C$14)</f>
        <v/>
      </c>
      <c r="AI65" s="329"/>
      <c r="AJ65" s="329"/>
      <c r="AK65" s="330"/>
    </row>
    <row r="66" spans="1:37" ht="18" customHeight="1" x14ac:dyDescent="0.3">
      <c r="A66" s="53">
        <v>61</v>
      </c>
      <c r="B66" s="327"/>
      <c r="C66" s="327"/>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28"/>
      <c r="I66" s="287"/>
      <c r="J66" s="190"/>
      <c r="K66" s="193"/>
      <c r="L66" s="198"/>
      <c r="M66" s="341" t="str">
        <f t="shared" si="0"/>
        <v/>
      </c>
      <c r="N66" s="199"/>
      <c r="O66" s="283"/>
      <c r="P66" s="197"/>
      <c r="Q66" s="197"/>
      <c r="R66" s="197"/>
      <c r="S66" s="197"/>
      <c r="T66" s="200"/>
      <c r="U66" s="272"/>
      <c r="V66" s="200"/>
      <c r="W66" s="200"/>
      <c r="X66" s="200"/>
      <c r="Y66" s="187"/>
      <c r="Z66" s="207"/>
      <c r="AA66" s="208"/>
      <c r="AB66" s="193"/>
      <c r="AC66" s="209"/>
      <c r="AD66" s="56" t="str">
        <f t="shared" si="1"/>
        <v xml:space="preserve"> </v>
      </c>
      <c r="AE66" s="52" t="str">
        <f>IF($T66="","JPN",VLOOKUP($T66,参照ﾃｰﾌﾞﾙ!$P$5:$R$223,3,FALSE))</f>
        <v>JPN</v>
      </c>
      <c r="AF66" s="52"/>
      <c r="AG66" s="52" t="str">
        <f>IF($I66="","",基本データ!$C$13)</f>
        <v/>
      </c>
      <c r="AH66" s="52" t="str">
        <f>IF($I66="","",基本データ!$C$14)</f>
        <v/>
      </c>
      <c r="AI66" s="329"/>
      <c r="AJ66" s="329"/>
      <c r="AK66" s="330"/>
    </row>
    <row r="67" spans="1:37" ht="18" customHeight="1" x14ac:dyDescent="0.3">
      <c r="A67" s="53">
        <v>62</v>
      </c>
      <c r="B67" s="327"/>
      <c r="C67" s="327"/>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28"/>
      <c r="I67" s="287"/>
      <c r="J67" s="190"/>
      <c r="K67" s="193"/>
      <c r="L67" s="198"/>
      <c r="M67" s="341" t="str">
        <f t="shared" si="0"/>
        <v/>
      </c>
      <c r="N67" s="199"/>
      <c r="O67" s="283"/>
      <c r="P67" s="197"/>
      <c r="Q67" s="197"/>
      <c r="R67" s="197"/>
      <c r="S67" s="197"/>
      <c r="T67" s="200"/>
      <c r="U67" s="272"/>
      <c r="V67" s="200"/>
      <c r="W67" s="200"/>
      <c r="X67" s="200"/>
      <c r="Y67" s="187"/>
      <c r="Z67" s="207"/>
      <c r="AA67" s="208"/>
      <c r="AB67" s="193"/>
      <c r="AC67" s="209"/>
      <c r="AD67" s="56" t="str">
        <f t="shared" si="1"/>
        <v xml:space="preserve"> </v>
      </c>
      <c r="AE67" s="52" t="str">
        <f>IF($T67="","JPN",VLOOKUP($T67,参照ﾃｰﾌﾞﾙ!$P$5:$R$223,3,FALSE))</f>
        <v>JPN</v>
      </c>
      <c r="AF67" s="52"/>
      <c r="AG67" s="52" t="str">
        <f>IF($I67="","",基本データ!$C$13)</f>
        <v/>
      </c>
      <c r="AH67" s="52" t="str">
        <f>IF($I67="","",基本データ!$C$14)</f>
        <v/>
      </c>
      <c r="AI67" s="329"/>
      <c r="AJ67" s="329"/>
      <c r="AK67" s="330"/>
    </row>
    <row r="68" spans="1:37" ht="18" customHeight="1" x14ac:dyDescent="0.3">
      <c r="A68" s="53">
        <v>63</v>
      </c>
      <c r="B68" s="327"/>
      <c r="C68" s="327"/>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28"/>
      <c r="I68" s="287"/>
      <c r="J68" s="190"/>
      <c r="K68" s="193"/>
      <c r="L68" s="198"/>
      <c r="M68" s="341" t="str">
        <f t="shared" si="0"/>
        <v/>
      </c>
      <c r="N68" s="199"/>
      <c r="O68" s="283"/>
      <c r="P68" s="197"/>
      <c r="Q68" s="197"/>
      <c r="R68" s="197"/>
      <c r="S68" s="197"/>
      <c r="T68" s="200"/>
      <c r="U68" s="272"/>
      <c r="V68" s="200"/>
      <c r="W68" s="200"/>
      <c r="X68" s="200"/>
      <c r="Y68" s="187"/>
      <c r="Z68" s="207"/>
      <c r="AA68" s="208"/>
      <c r="AB68" s="193"/>
      <c r="AC68" s="209"/>
      <c r="AD68" s="56" t="str">
        <f t="shared" si="1"/>
        <v xml:space="preserve"> </v>
      </c>
      <c r="AE68" s="52" t="str">
        <f>IF($T68="","JPN",VLOOKUP($T68,参照ﾃｰﾌﾞﾙ!$P$5:$R$223,3,FALSE))</f>
        <v>JPN</v>
      </c>
      <c r="AF68" s="52"/>
      <c r="AG68" s="52" t="str">
        <f>IF($I68="","",基本データ!$C$13)</f>
        <v/>
      </c>
      <c r="AH68" s="52" t="str">
        <f>IF($I68="","",基本データ!$C$14)</f>
        <v/>
      </c>
      <c r="AI68" s="329"/>
      <c r="AJ68" s="329"/>
      <c r="AK68" s="330"/>
    </row>
    <row r="69" spans="1:37" ht="18" customHeight="1" x14ac:dyDescent="0.3">
      <c r="A69" s="53">
        <v>64</v>
      </c>
      <c r="B69" s="327"/>
      <c r="C69" s="327"/>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28"/>
      <c r="I69" s="287"/>
      <c r="J69" s="190"/>
      <c r="K69" s="193"/>
      <c r="L69" s="198"/>
      <c r="M69" s="341" t="str">
        <f t="shared" si="0"/>
        <v/>
      </c>
      <c r="N69" s="199"/>
      <c r="O69" s="283"/>
      <c r="P69" s="197"/>
      <c r="Q69" s="197"/>
      <c r="R69" s="197"/>
      <c r="S69" s="197"/>
      <c r="T69" s="200"/>
      <c r="U69" s="272"/>
      <c r="V69" s="200"/>
      <c r="W69" s="200"/>
      <c r="X69" s="200"/>
      <c r="Y69" s="187"/>
      <c r="Z69" s="207"/>
      <c r="AA69" s="208"/>
      <c r="AB69" s="193"/>
      <c r="AC69" s="209"/>
      <c r="AD69" s="56" t="str">
        <f t="shared" si="1"/>
        <v xml:space="preserve"> </v>
      </c>
      <c r="AE69" s="52" t="str">
        <f>IF($T69="","JPN",VLOOKUP($T69,参照ﾃｰﾌﾞﾙ!$P$5:$R$223,3,FALSE))</f>
        <v>JPN</v>
      </c>
      <c r="AF69" s="52"/>
      <c r="AG69" s="52" t="str">
        <f>IF($I69="","",基本データ!$C$13)</f>
        <v/>
      </c>
      <c r="AH69" s="52" t="str">
        <f>IF($I69="","",基本データ!$C$14)</f>
        <v/>
      </c>
      <c r="AI69" s="329"/>
      <c r="AJ69" s="329"/>
      <c r="AK69" s="330"/>
    </row>
    <row r="70" spans="1:37" ht="18" customHeight="1" x14ac:dyDescent="0.3">
      <c r="A70" s="53">
        <v>65</v>
      </c>
      <c r="B70" s="327"/>
      <c r="C70" s="327"/>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28"/>
      <c r="I70" s="287"/>
      <c r="J70" s="190"/>
      <c r="K70" s="193"/>
      <c r="L70" s="198"/>
      <c r="M70" s="341" t="str">
        <f t="shared" ref="M70:M110" si="2">IF(N70="","","-")</f>
        <v/>
      </c>
      <c r="N70" s="199"/>
      <c r="O70" s="283"/>
      <c r="P70" s="197"/>
      <c r="Q70" s="197"/>
      <c r="R70" s="197"/>
      <c r="S70" s="197"/>
      <c r="T70" s="200"/>
      <c r="U70" s="272"/>
      <c r="V70" s="200"/>
      <c r="W70" s="200"/>
      <c r="X70" s="200"/>
      <c r="Y70" s="187"/>
      <c r="Z70" s="207"/>
      <c r="AA70" s="208"/>
      <c r="AB70" s="193"/>
      <c r="AC70" s="209"/>
      <c r="AD70" s="56" t="str">
        <f t="shared" si="1"/>
        <v xml:space="preserve"> </v>
      </c>
      <c r="AE70" s="52" t="str">
        <f>IF($T70="","JPN",VLOOKUP($T70,参照ﾃｰﾌﾞﾙ!$P$5:$R$223,3,FALSE))</f>
        <v>JPN</v>
      </c>
      <c r="AF70" s="52"/>
      <c r="AG70" s="52" t="str">
        <f>IF($I70="","",基本データ!$C$13)</f>
        <v/>
      </c>
      <c r="AH70" s="52" t="str">
        <f>IF($I70="","",基本データ!$C$14)</f>
        <v/>
      </c>
      <c r="AI70" s="329"/>
      <c r="AJ70" s="329"/>
      <c r="AK70" s="330"/>
    </row>
    <row r="71" spans="1:37" ht="18" customHeight="1" x14ac:dyDescent="0.3">
      <c r="A71" s="53">
        <v>66</v>
      </c>
      <c r="B71" s="327"/>
      <c r="C71" s="327"/>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28"/>
      <c r="I71" s="287"/>
      <c r="J71" s="190"/>
      <c r="K71" s="193"/>
      <c r="L71" s="198"/>
      <c r="M71" s="341" t="str">
        <f t="shared" si="2"/>
        <v/>
      </c>
      <c r="N71" s="199"/>
      <c r="O71" s="283"/>
      <c r="P71" s="197"/>
      <c r="Q71" s="197"/>
      <c r="R71" s="197"/>
      <c r="S71" s="197"/>
      <c r="T71" s="200"/>
      <c r="U71" s="272"/>
      <c r="V71" s="200"/>
      <c r="W71" s="200"/>
      <c r="X71" s="200"/>
      <c r="Y71" s="187"/>
      <c r="Z71" s="207"/>
      <c r="AA71" s="208"/>
      <c r="AB71" s="193"/>
      <c r="AC71" s="209"/>
      <c r="AD71" s="56" t="str">
        <f t="shared" ref="AD71:AD110" si="3">$R71&amp;" "&amp;$S71</f>
        <v xml:space="preserve"> </v>
      </c>
      <c r="AE71" s="52" t="str">
        <f>IF($T71="","JPN",VLOOKUP($T71,参照ﾃｰﾌﾞﾙ!$P$5:$R$223,3,FALSE))</f>
        <v>JPN</v>
      </c>
      <c r="AF71" s="52"/>
      <c r="AG71" s="52" t="str">
        <f>IF($I71="","",基本データ!$C$13)</f>
        <v/>
      </c>
      <c r="AH71" s="52" t="str">
        <f>IF($I71="","",基本データ!$C$14)</f>
        <v/>
      </c>
      <c r="AI71" s="329"/>
      <c r="AJ71" s="329"/>
      <c r="AK71" s="330"/>
    </row>
    <row r="72" spans="1:37" ht="18" customHeight="1" x14ac:dyDescent="0.3">
      <c r="A72" s="53">
        <v>67</v>
      </c>
      <c r="B72" s="327"/>
      <c r="C72" s="327"/>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28"/>
      <c r="I72" s="287"/>
      <c r="J72" s="190"/>
      <c r="K72" s="193"/>
      <c r="L72" s="198"/>
      <c r="M72" s="341" t="str">
        <f t="shared" si="2"/>
        <v/>
      </c>
      <c r="N72" s="199"/>
      <c r="O72" s="283"/>
      <c r="P72" s="197"/>
      <c r="Q72" s="197"/>
      <c r="R72" s="197"/>
      <c r="S72" s="197"/>
      <c r="T72" s="200"/>
      <c r="U72" s="272"/>
      <c r="V72" s="200"/>
      <c r="W72" s="200"/>
      <c r="X72" s="200"/>
      <c r="Y72" s="187"/>
      <c r="Z72" s="207"/>
      <c r="AA72" s="208"/>
      <c r="AB72" s="193"/>
      <c r="AC72" s="209"/>
      <c r="AD72" s="56" t="str">
        <f t="shared" si="3"/>
        <v xml:space="preserve"> </v>
      </c>
      <c r="AE72" s="52" t="str">
        <f>IF($T72="","JPN",VLOOKUP($T72,参照ﾃｰﾌﾞﾙ!$P$5:$R$223,3,FALSE))</f>
        <v>JPN</v>
      </c>
      <c r="AF72" s="52"/>
      <c r="AG72" s="52" t="str">
        <f>IF($I72="","",基本データ!$C$13)</f>
        <v/>
      </c>
      <c r="AH72" s="52" t="str">
        <f>IF($I72="","",基本データ!$C$14)</f>
        <v/>
      </c>
      <c r="AI72" s="329"/>
      <c r="AJ72" s="329"/>
      <c r="AK72" s="330"/>
    </row>
    <row r="73" spans="1:37" ht="18" customHeight="1" x14ac:dyDescent="0.3">
      <c r="A73" s="53">
        <v>68</v>
      </c>
      <c r="B73" s="327"/>
      <c r="C73" s="327"/>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28"/>
      <c r="I73" s="287"/>
      <c r="J73" s="190"/>
      <c r="K73" s="193"/>
      <c r="L73" s="198"/>
      <c r="M73" s="341" t="str">
        <f t="shared" si="2"/>
        <v/>
      </c>
      <c r="N73" s="199"/>
      <c r="O73" s="283"/>
      <c r="P73" s="197"/>
      <c r="Q73" s="197"/>
      <c r="R73" s="197"/>
      <c r="S73" s="197"/>
      <c r="T73" s="200"/>
      <c r="U73" s="272"/>
      <c r="V73" s="200"/>
      <c r="W73" s="200"/>
      <c r="X73" s="200"/>
      <c r="Y73" s="187"/>
      <c r="Z73" s="207"/>
      <c r="AA73" s="208"/>
      <c r="AB73" s="193"/>
      <c r="AC73" s="209"/>
      <c r="AD73" s="56" t="str">
        <f t="shared" si="3"/>
        <v xml:space="preserve"> </v>
      </c>
      <c r="AE73" s="52" t="str">
        <f>IF($T73="","JPN",VLOOKUP($T73,参照ﾃｰﾌﾞﾙ!$P$5:$R$223,3,FALSE))</f>
        <v>JPN</v>
      </c>
      <c r="AF73" s="52"/>
      <c r="AG73" s="52" t="str">
        <f>IF($I73="","",基本データ!$C$13)</f>
        <v/>
      </c>
      <c r="AH73" s="52" t="str">
        <f>IF($I73="","",基本データ!$C$14)</f>
        <v/>
      </c>
      <c r="AI73" s="329"/>
      <c r="AJ73" s="329"/>
      <c r="AK73" s="330"/>
    </row>
    <row r="74" spans="1:37" ht="18" customHeight="1" x14ac:dyDescent="0.3">
      <c r="A74" s="53">
        <v>69</v>
      </c>
      <c r="B74" s="327"/>
      <c r="C74" s="327"/>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28"/>
      <c r="I74" s="287"/>
      <c r="J74" s="190"/>
      <c r="K74" s="193"/>
      <c r="L74" s="198"/>
      <c r="M74" s="341" t="str">
        <f t="shared" si="2"/>
        <v/>
      </c>
      <c r="N74" s="199"/>
      <c r="O74" s="283"/>
      <c r="P74" s="197"/>
      <c r="Q74" s="197"/>
      <c r="R74" s="197"/>
      <c r="S74" s="197"/>
      <c r="T74" s="200"/>
      <c r="U74" s="272"/>
      <c r="V74" s="200"/>
      <c r="W74" s="200"/>
      <c r="X74" s="200"/>
      <c r="Y74" s="187"/>
      <c r="Z74" s="207"/>
      <c r="AA74" s="208"/>
      <c r="AB74" s="193"/>
      <c r="AC74" s="209"/>
      <c r="AD74" s="56" t="str">
        <f t="shared" si="3"/>
        <v xml:space="preserve"> </v>
      </c>
      <c r="AE74" s="52" t="str">
        <f>IF($T74="","JPN",VLOOKUP($T74,参照ﾃｰﾌﾞﾙ!$P$5:$R$223,3,FALSE))</f>
        <v>JPN</v>
      </c>
      <c r="AF74" s="52"/>
      <c r="AG74" s="52" t="str">
        <f>IF($I74="","",基本データ!$C$13)</f>
        <v/>
      </c>
      <c r="AH74" s="52" t="str">
        <f>IF($I74="","",基本データ!$C$14)</f>
        <v/>
      </c>
      <c r="AI74" s="329"/>
      <c r="AJ74" s="329"/>
      <c r="AK74" s="330"/>
    </row>
    <row r="75" spans="1:37" ht="18" customHeight="1" x14ac:dyDescent="0.3">
      <c r="A75" s="53">
        <v>70</v>
      </c>
      <c r="B75" s="327"/>
      <c r="C75" s="327"/>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28"/>
      <c r="I75" s="287"/>
      <c r="J75" s="190"/>
      <c r="K75" s="193"/>
      <c r="L75" s="198"/>
      <c r="M75" s="341" t="str">
        <f t="shared" si="2"/>
        <v/>
      </c>
      <c r="N75" s="199"/>
      <c r="O75" s="283"/>
      <c r="P75" s="197"/>
      <c r="Q75" s="197"/>
      <c r="R75" s="197"/>
      <c r="S75" s="197"/>
      <c r="T75" s="200"/>
      <c r="U75" s="272"/>
      <c r="V75" s="200"/>
      <c r="W75" s="200"/>
      <c r="X75" s="200"/>
      <c r="Y75" s="187"/>
      <c r="Z75" s="207"/>
      <c r="AA75" s="208"/>
      <c r="AB75" s="193"/>
      <c r="AC75" s="209"/>
      <c r="AD75" s="56" t="str">
        <f t="shared" si="3"/>
        <v xml:space="preserve"> </v>
      </c>
      <c r="AE75" s="52" t="str">
        <f>IF($T75="","JPN",VLOOKUP($T75,参照ﾃｰﾌﾞﾙ!$P$5:$R$223,3,FALSE))</f>
        <v>JPN</v>
      </c>
      <c r="AF75" s="52"/>
      <c r="AG75" s="52" t="str">
        <f>IF($I75="","",基本データ!$C$13)</f>
        <v/>
      </c>
      <c r="AH75" s="52" t="str">
        <f>IF($I75="","",基本データ!$C$14)</f>
        <v/>
      </c>
      <c r="AI75" s="329"/>
      <c r="AJ75" s="329"/>
      <c r="AK75" s="330"/>
    </row>
    <row r="76" spans="1:37" ht="18" customHeight="1" x14ac:dyDescent="0.3">
      <c r="A76" s="53">
        <v>71</v>
      </c>
      <c r="B76" s="327"/>
      <c r="C76" s="327"/>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28"/>
      <c r="I76" s="287"/>
      <c r="J76" s="190"/>
      <c r="K76" s="193"/>
      <c r="L76" s="198"/>
      <c r="M76" s="341" t="str">
        <f t="shared" si="2"/>
        <v/>
      </c>
      <c r="N76" s="199"/>
      <c r="O76" s="283"/>
      <c r="P76" s="197"/>
      <c r="Q76" s="197"/>
      <c r="R76" s="197"/>
      <c r="S76" s="197"/>
      <c r="T76" s="200"/>
      <c r="U76" s="272"/>
      <c r="V76" s="200"/>
      <c r="W76" s="200"/>
      <c r="X76" s="200"/>
      <c r="Y76" s="187"/>
      <c r="Z76" s="207"/>
      <c r="AA76" s="208"/>
      <c r="AB76" s="193"/>
      <c r="AC76" s="209"/>
      <c r="AD76" s="56" t="str">
        <f t="shared" si="3"/>
        <v xml:space="preserve"> </v>
      </c>
      <c r="AE76" s="52" t="str">
        <f>IF($T76="","JPN",VLOOKUP($T76,参照ﾃｰﾌﾞﾙ!$P$5:$R$223,3,FALSE))</f>
        <v>JPN</v>
      </c>
      <c r="AF76" s="52"/>
      <c r="AG76" s="52" t="str">
        <f>IF($I76="","",基本データ!$C$13)</f>
        <v/>
      </c>
      <c r="AH76" s="52" t="str">
        <f>IF($I76="","",基本データ!$C$14)</f>
        <v/>
      </c>
      <c r="AI76" s="329"/>
      <c r="AJ76" s="329"/>
      <c r="AK76" s="330"/>
    </row>
    <row r="77" spans="1:37" ht="18" customHeight="1" x14ac:dyDescent="0.3">
      <c r="A77" s="53">
        <v>72</v>
      </c>
      <c r="B77" s="327"/>
      <c r="C77" s="327"/>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28"/>
      <c r="I77" s="287"/>
      <c r="J77" s="190"/>
      <c r="K77" s="193"/>
      <c r="L77" s="198"/>
      <c r="M77" s="341" t="str">
        <f t="shared" si="2"/>
        <v/>
      </c>
      <c r="N77" s="199"/>
      <c r="O77" s="283"/>
      <c r="P77" s="197"/>
      <c r="Q77" s="197"/>
      <c r="R77" s="197"/>
      <c r="S77" s="197"/>
      <c r="T77" s="200"/>
      <c r="U77" s="272"/>
      <c r="V77" s="200"/>
      <c r="W77" s="200"/>
      <c r="X77" s="200"/>
      <c r="Y77" s="187"/>
      <c r="Z77" s="207"/>
      <c r="AA77" s="208"/>
      <c r="AB77" s="193"/>
      <c r="AC77" s="209"/>
      <c r="AD77" s="56" t="str">
        <f t="shared" si="3"/>
        <v xml:space="preserve"> </v>
      </c>
      <c r="AE77" s="52" t="str">
        <f>IF($T77="","JPN",VLOOKUP($T77,参照ﾃｰﾌﾞﾙ!$P$5:$R$223,3,FALSE))</f>
        <v>JPN</v>
      </c>
      <c r="AF77" s="52"/>
      <c r="AG77" s="52" t="str">
        <f>IF($I77="","",基本データ!$C$13)</f>
        <v/>
      </c>
      <c r="AH77" s="52" t="str">
        <f>IF($I77="","",基本データ!$C$14)</f>
        <v/>
      </c>
      <c r="AI77" s="329"/>
      <c r="AJ77" s="329"/>
      <c r="AK77" s="330"/>
    </row>
    <row r="78" spans="1:37" ht="18" customHeight="1" x14ac:dyDescent="0.3">
      <c r="A78" s="53">
        <v>73</v>
      </c>
      <c r="B78" s="327"/>
      <c r="C78" s="327"/>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28"/>
      <c r="I78" s="287"/>
      <c r="J78" s="190"/>
      <c r="K78" s="193"/>
      <c r="L78" s="198"/>
      <c r="M78" s="341" t="str">
        <f t="shared" si="2"/>
        <v/>
      </c>
      <c r="N78" s="199"/>
      <c r="O78" s="283"/>
      <c r="P78" s="197"/>
      <c r="Q78" s="197"/>
      <c r="R78" s="197"/>
      <c r="S78" s="197"/>
      <c r="T78" s="200"/>
      <c r="U78" s="272"/>
      <c r="V78" s="200"/>
      <c r="W78" s="200"/>
      <c r="X78" s="200"/>
      <c r="Y78" s="187"/>
      <c r="Z78" s="207"/>
      <c r="AA78" s="208"/>
      <c r="AB78" s="193"/>
      <c r="AC78" s="209"/>
      <c r="AD78" s="56" t="str">
        <f t="shared" si="3"/>
        <v xml:space="preserve"> </v>
      </c>
      <c r="AE78" s="52" t="str">
        <f>IF($T78="","JPN",VLOOKUP($T78,参照ﾃｰﾌﾞﾙ!$P$5:$R$223,3,FALSE))</f>
        <v>JPN</v>
      </c>
      <c r="AF78" s="52"/>
      <c r="AG78" s="52" t="str">
        <f>IF($I78="","",基本データ!$C$13)</f>
        <v/>
      </c>
      <c r="AH78" s="52" t="str">
        <f>IF($I78="","",基本データ!$C$14)</f>
        <v/>
      </c>
      <c r="AI78" s="329"/>
      <c r="AJ78" s="329"/>
      <c r="AK78" s="330"/>
    </row>
    <row r="79" spans="1:37" ht="18" customHeight="1" x14ac:dyDescent="0.3">
      <c r="A79" s="53">
        <v>74</v>
      </c>
      <c r="B79" s="327"/>
      <c r="C79" s="327"/>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28"/>
      <c r="I79" s="287"/>
      <c r="J79" s="190"/>
      <c r="K79" s="193"/>
      <c r="L79" s="198"/>
      <c r="M79" s="341" t="str">
        <f t="shared" si="2"/>
        <v/>
      </c>
      <c r="N79" s="199"/>
      <c r="O79" s="283"/>
      <c r="P79" s="197"/>
      <c r="Q79" s="197"/>
      <c r="R79" s="197"/>
      <c r="S79" s="197"/>
      <c r="T79" s="200"/>
      <c r="U79" s="272"/>
      <c r="V79" s="200"/>
      <c r="W79" s="200"/>
      <c r="X79" s="200"/>
      <c r="Y79" s="187"/>
      <c r="Z79" s="207"/>
      <c r="AA79" s="208"/>
      <c r="AB79" s="193"/>
      <c r="AC79" s="209"/>
      <c r="AD79" s="56" t="str">
        <f t="shared" si="3"/>
        <v xml:space="preserve"> </v>
      </c>
      <c r="AE79" s="52" t="str">
        <f>IF($T79="","JPN",VLOOKUP($T79,参照ﾃｰﾌﾞﾙ!$P$5:$R$223,3,FALSE))</f>
        <v>JPN</v>
      </c>
      <c r="AF79" s="52"/>
      <c r="AG79" s="52" t="str">
        <f>IF($I79="","",基本データ!$C$13)</f>
        <v/>
      </c>
      <c r="AH79" s="52" t="str">
        <f>IF($I79="","",基本データ!$C$14)</f>
        <v/>
      </c>
      <c r="AI79" s="329"/>
      <c r="AJ79" s="329"/>
      <c r="AK79" s="330"/>
    </row>
    <row r="80" spans="1:37" ht="18" customHeight="1" x14ac:dyDescent="0.3">
      <c r="A80" s="53">
        <v>75</v>
      </c>
      <c r="B80" s="327"/>
      <c r="C80" s="327"/>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28"/>
      <c r="I80" s="287"/>
      <c r="J80" s="190"/>
      <c r="K80" s="193"/>
      <c r="L80" s="198"/>
      <c r="M80" s="341" t="str">
        <f t="shared" si="2"/>
        <v/>
      </c>
      <c r="N80" s="199"/>
      <c r="O80" s="283"/>
      <c r="P80" s="197"/>
      <c r="Q80" s="197"/>
      <c r="R80" s="197"/>
      <c r="S80" s="197"/>
      <c r="T80" s="200"/>
      <c r="U80" s="272"/>
      <c r="V80" s="200"/>
      <c r="W80" s="200"/>
      <c r="X80" s="200"/>
      <c r="Y80" s="187"/>
      <c r="Z80" s="207"/>
      <c r="AA80" s="208"/>
      <c r="AB80" s="193"/>
      <c r="AC80" s="209"/>
      <c r="AD80" s="56" t="str">
        <f t="shared" si="3"/>
        <v xml:space="preserve"> </v>
      </c>
      <c r="AE80" s="52" t="str">
        <f>IF($T80="","JPN",VLOOKUP($T80,参照ﾃｰﾌﾞﾙ!$P$5:$R$223,3,FALSE))</f>
        <v>JPN</v>
      </c>
      <c r="AF80" s="52"/>
      <c r="AG80" s="52" t="str">
        <f>IF($I80="","",基本データ!$C$13)</f>
        <v/>
      </c>
      <c r="AH80" s="52" t="str">
        <f>IF($I80="","",基本データ!$C$14)</f>
        <v/>
      </c>
      <c r="AI80" s="329"/>
      <c r="AJ80" s="329"/>
      <c r="AK80" s="330"/>
    </row>
    <row r="81" spans="1:37" ht="18" customHeight="1" x14ac:dyDescent="0.3">
      <c r="A81" s="53">
        <v>76</v>
      </c>
      <c r="B81" s="327"/>
      <c r="C81" s="327"/>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28"/>
      <c r="I81" s="287"/>
      <c r="J81" s="190"/>
      <c r="K81" s="193"/>
      <c r="L81" s="198"/>
      <c r="M81" s="341" t="str">
        <f t="shared" si="2"/>
        <v/>
      </c>
      <c r="N81" s="199"/>
      <c r="O81" s="283"/>
      <c r="P81" s="197"/>
      <c r="Q81" s="197"/>
      <c r="R81" s="197"/>
      <c r="S81" s="197"/>
      <c r="T81" s="200"/>
      <c r="U81" s="272"/>
      <c r="V81" s="200"/>
      <c r="W81" s="200"/>
      <c r="X81" s="200"/>
      <c r="Y81" s="187"/>
      <c r="Z81" s="207"/>
      <c r="AA81" s="208"/>
      <c r="AB81" s="193"/>
      <c r="AC81" s="209"/>
      <c r="AD81" s="56" t="str">
        <f t="shared" si="3"/>
        <v xml:space="preserve"> </v>
      </c>
      <c r="AE81" s="52" t="str">
        <f>IF($T81="","JPN",VLOOKUP($T81,参照ﾃｰﾌﾞﾙ!$P$5:$R$223,3,FALSE))</f>
        <v>JPN</v>
      </c>
      <c r="AF81" s="52"/>
      <c r="AG81" s="52" t="str">
        <f>IF($I81="","",基本データ!$C$13)</f>
        <v/>
      </c>
      <c r="AH81" s="52" t="str">
        <f>IF($I81="","",基本データ!$C$14)</f>
        <v/>
      </c>
      <c r="AI81" s="329"/>
      <c r="AJ81" s="329"/>
      <c r="AK81" s="330"/>
    </row>
    <row r="82" spans="1:37" ht="18" customHeight="1" x14ac:dyDescent="0.3">
      <c r="A82" s="53">
        <v>77</v>
      </c>
      <c r="B82" s="327"/>
      <c r="C82" s="327"/>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28"/>
      <c r="I82" s="287"/>
      <c r="J82" s="190"/>
      <c r="K82" s="193"/>
      <c r="L82" s="198"/>
      <c r="M82" s="341" t="str">
        <f t="shared" si="2"/>
        <v/>
      </c>
      <c r="N82" s="199"/>
      <c r="O82" s="283"/>
      <c r="P82" s="197"/>
      <c r="Q82" s="197"/>
      <c r="R82" s="197"/>
      <c r="S82" s="197"/>
      <c r="T82" s="200"/>
      <c r="U82" s="272"/>
      <c r="V82" s="200"/>
      <c r="W82" s="200"/>
      <c r="X82" s="200"/>
      <c r="Y82" s="187"/>
      <c r="Z82" s="207"/>
      <c r="AA82" s="208"/>
      <c r="AB82" s="193"/>
      <c r="AC82" s="209"/>
      <c r="AD82" s="56" t="str">
        <f t="shared" si="3"/>
        <v xml:space="preserve"> </v>
      </c>
      <c r="AE82" s="52" t="str">
        <f>IF($T82="","JPN",VLOOKUP($T82,参照ﾃｰﾌﾞﾙ!$P$5:$R$223,3,FALSE))</f>
        <v>JPN</v>
      </c>
      <c r="AF82" s="52"/>
      <c r="AG82" s="52" t="str">
        <f>IF($I82="","",基本データ!$C$13)</f>
        <v/>
      </c>
      <c r="AH82" s="52" t="str">
        <f>IF($I82="","",基本データ!$C$14)</f>
        <v/>
      </c>
      <c r="AI82" s="329"/>
      <c r="AJ82" s="329"/>
      <c r="AK82" s="330"/>
    </row>
    <row r="83" spans="1:37" ht="18" customHeight="1" x14ac:dyDescent="0.3">
      <c r="A83" s="53">
        <v>78</v>
      </c>
      <c r="B83" s="327"/>
      <c r="C83" s="327"/>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28"/>
      <c r="I83" s="287"/>
      <c r="J83" s="190"/>
      <c r="K83" s="193"/>
      <c r="L83" s="198"/>
      <c r="M83" s="341" t="str">
        <f t="shared" si="2"/>
        <v/>
      </c>
      <c r="N83" s="199"/>
      <c r="O83" s="283"/>
      <c r="P83" s="197"/>
      <c r="Q83" s="197"/>
      <c r="R83" s="197"/>
      <c r="S83" s="197"/>
      <c r="T83" s="200"/>
      <c r="U83" s="272"/>
      <c r="V83" s="200"/>
      <c r="W83" s="200"/>
      <c r="X83" s="200"/>
      <c r="Y83" s="187"/>
      <c r="Z83" s="207"/>
      <c r="AA83" s="208"/>
      <c r="AB83" s="193"/>
      <c r="AC83" s="209"/>
      <c r="AD83" s="56" t="str">
        <f t="shared" si="3"/>
        <v xml:space="preserve"> </v>
      </c>
      <c r="AE83" s="52" t="str">
        <f>IF($T83="","JPN",VLOOKUP($T83,参照ﾃｰﾌﾞﾙ!$P$5:$R$223,3,FALSE))</f>
        <v>JPN</v>
      </c>
      <c r="AF83" s="52"/>
      <c r="AG83" s="52" t="str">
        <f>IF($I83="","",基本データ!$C$13)</f>
        <v/>
      </c>
      <c r="AH83" s="52" t="str">
        <f>IF($I83="","",基本データ!$C$14)</f>
        <v/>
      </c>
      <c r="AI83" s="329"/>
      <c r="AJ83" s="329"/>
      <c r="AK83" s="330"/>
    </row>
    <row r="84" spans="1:37" ht="18" customHeight="1" x14ac:dyDescent="0.3">
      <c r="A84" s="53">
        <v>79</v>
      </c>
      <c r="B84" s="327"/>
      <c r="C84" s="327"/>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28"/>
      <c r="I84" s="287"/>
      <c r="J84" s="190"/>
      <c r="K84" s="193"/>
      <c r="L84" s="198"/>
      <c r="M84" s="341" t="str">
        <f t="shared" si="2"/>
        <v/>
      </c>
      <c r="N84" s="199"/>
      <c r="O84" s="283"/>
      <c r="P84" s="197"/>
      <c r="Q84" s="197"/>
      <c r="R84" s="197"/>
      <c r="S84" s="197"/>
      <c r="T84" s="200"/>
      <c r="U84" s="272"/>
      <c r="V84" s="200"/>
      <c r="W84" s="200"/>
      <c r="X84" s="200"/>
      <c r="Y84" s="187"/>
      <c r="Z84" s="207"/>
      <c r="AA84" s="208"/>
      <c r="AB84" s="193"/>
      <c r="AC84" s="209"/>
      <c r="AD84" s="56" t="str">
        <f t="shared" si="3"/>
        <v xml:space="preserve"> </v>
      </c>
      <c r="AE84" s="52" t="str">
        <f>IF($T84="","JPN",VLOOKUP($T84,参照ﾃｰﾌﾞﾙ!$P$5:$R$223,3,FALSE))</f>
        <v>JPN</v>
      </c>
      <c r="AF84" s="52"/>
      <c r="AG84" s="52" t="str">
        <f>IF($I84="","",基本データ!$C$13)</f>
        <v/>
      </c>
      <c r="AH84" s="52" t="str">
        <f>IF($I84="","",基本データ!$C$14)</f>
        <v/>
      </c>
      <c r="AI84" s="329"/>
      <c r="AJ84" s="329"/>
      <c r="AK84" s="330"/>
    </row>
    <row r="85" spans="1:37" ht="18" customHeight="1" x14ac:dyDescent="0.3">
      <c r="A85" s="53">
        <v>80</v>
      </c>
      <c r="B85" s="327"/>
      <c r="C85" s="327"/>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28"/>
      <c r="I85" s="287"/>
      <c r="J85" s="190"/>
      <c r="K85" s="193"/>
      <c r="L85" s="198"/>
      <c r="M85" s="341" t="str">
        <f t="shared" si="2"/>
        <v/>
      </c>
      <c r="N85" s="199"/>
      <c r="O85" s="283"/>
      <c r="P85" s="197"/>
      <c r="Q85" s="197"/>
      <c r="R85" s="197"/>
      <c r="S85" s="197"/>
      <c r="T85" s="200"/>
      <c r="U85" s="272"/>
      <c r="V85" s="200"/>
      <c r="W85" s="200"/>
      <c r="X85" s="200"/>
      <c r="Y85" s="187"/>
      <c r="Z85" s="207"/>
      <c r="AA85" s="208"/>
      <c r="AB85" s="193"/>
      <c r="AC85" s="209"/>
      <c r="AD85" s="56" t="str">
        <f t="shared" si="3"/>
        <v xml:space="preserve"> </v>
      </c>
      <c r="AE85" s="52" t="str">
        <f>IF($T85="","JPN",VLOOKUP($T85,参照ﾃｰﾌﾞﾙ!$P$5:$R$223,3,FALSE))</f>
        <v>JPN</v>
      </c>
      <c r="AF85" s="52"/>
      <c r="AG85" s="52" t="str">
        <f>IF($I85="","",基本データ!$C$13)</f>
        <v/>
      </c>
      <c r="AH85" s="52" t="str">
        <f>IF($I85="","",基本データ!$C$14)</f>
        <v/>
      </c>
      <c r="AI85" s="329"/>
      <c r="AJ85" s="329"/>
      <c r="AK85" s="330"/>
    </row>
    <row r="86" spans="1:37" ht="18" customHeight="1" x14ac:dyDescent="0.3">
      <c r="A86" s="53">
        <v>81</v>
      </c>
      <c r="B86" s="327"/>
      <c r="C86" s="327"/>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28"/>
      <c r="I86" s="287"/>
      <c r="J86" s="190"/>
      <c r="K86" s="193"/>
      <c r="L86" s="198"/>
      <c r="M86" s="341" t="str">
        <f t="shared" si="2"/>
        <v/>
      </c>
      <c r="N86" s="199"/>
      <c r="O86" s="283"/>
      <c r="P86" s="197"/>
      <c r="Q86" s="197"/>
      <c r="R86" s="197"/>
      <c r="S86" s="197"/>
      <c r="T86" s="200"/>
      <c r="U86" s="272"/>
      <c r="V86" s="200"/>
      <c r="W86" s="200"/>
      <c r="X86" s="200"/>
      <c r="Y86" s="187"/>
      <c r="Z86" s="207"/>
      <c r="AA86" s="208"/>
      <c r="AB86" s="193"/>
      <c r="AC86" s="209"/>
      <c r="AD86" s="56" t="str">
        <f t="shared" si="3"/>
        <v xml:space="preserve"> </v>
      </c>
      <c r="AE86" s="52" t="str">
        <f>IF($T86="","JPN",VLOOKUP($T86,参照ﾃｰﾌﾞﾙ!$P$5:$R$223,3,FALSE))</f>
        <v>JPN</v>
      </c>
      <c r="AF86" s="52"/>
      <c r="AG86" s="52" t="str">
        <f>IF($I86="","",基本データ!$C$13)</f>
        <v/>
      </c>
      <c r="AH86" s="52" t="str">
        <f>IF($I86="","",基本データ!$C$14)</f>
        <v/>
      </c>
      <c r="AI86" s="329"/>
      <c r="AJ86" s="329"/>
      <c r="AK86" s="330"/>
    </row>
    <row r="87" spans="1:37" ht="18" customHeight="1" x14ac:dyDescent="0.3">
      <c r="A87" s="53">
        <v>82</v>
      </c>
      <c r="B87" s="327"/>
      <c r="C87" s="327"/>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28"/>
      <c r="I87" s="287"/>
      <c r="J87" s="190"/>
      <c r="K87" s="193"/>
      <c r="L87" s="198"/>
      <c r="M87" s="341" t="str">
        <f t="shared" si="2"/>
        <v/>
      </c>
      <c r="N87" s="199"/>
      <c r="O87" s="283"/>
      <c r="P87" s="197"/>
      <c r="Q87" s="197"/>
      <c r="R87" s="197"/>
      <c r="S87" s="197"/>
      <c r="T87" s="200"/>
      <c r="U87" s="272"/>
      <c r="V87" s="200"/>
      <c r="W87" s="200"/>
      <c r="X87" s="200"/>
      <c r="Y87" s="187"/>
      <c r="Z87" s="207"/>
      <c r="AA87" s="208"/>
      <c r="AB87" s="193"/>
      <c r="AC87" s="209"/>
      <c r="AD87" s="56" t="str">
        <f t="shared" si="3"/>
        <v xml:space="preserve"> </v>
      </c>
      <c r="AE87" s="52" t="str">
        <f>IF($T87="","JPN",VLOOKUP($T87,参照ﾃｰﾌﾞﾙ!$P$5:$R$223,3,FALSE))</f>
        <v>JPN</v>
      </c>
      <c r="AF87" s="52"/>
      <c r="AG87" s="52" t="str">
        <f>IF($I87="","",基本データ!$C$13)</f>
        <v/>
      </c>
      <c r="AH87" s="52" t="str">
        <f>IF($I87="","",基本データ!$C$14)</f>
        <v/>
      </c>
      <c r="AI87" s="329"/>
      <c r="AJ87" s="329"/>
      <c r="AK87" s="330"/>
    </row>
    <row r="88" spans="1:37" ht="18" customHeight="1" x14ac:dyDescent="0.3">
      <c r="A88" s="53">
        <v>83</v>
      </c>
      <c r="B88" s="327"/>
      <c r="C88" s="327"/>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28"/>
      <c r="I88" s="287"/>
      <c r="J88" s="190"/>
      <c r="K88" s="193"/>
      <c r="L88" s="198"/>
      <c r="M88" s="341" t="str">
        <f t="shared" si="2"/>
        <v/>
      </c>
      <c r="N88" s="199"/>
      <c r="O88" s="283"/>
      <c r="P88" s="197"/>
      <c r="Q88" s="197"/>
      <c r="R88" s="197"/>
      <c r="S88" s="197"/>
      <c r="T88" s="200"/>
      <c r="U88" s="272"/>
      <c r="V88" s="200"/>
      <c r="W88" s="200"/>
      <c r="X88" s="200"/>
      <c r="Y88" s="187"/>
      <c r="Z88" s="207"/>
      <c r="AA88" s="208"/>
      <c r="AB88" s="193"/>
      <c r="AC88" s="209"/>
      <c r="AD88" s="56" t="str">
        <f t="shared" si="3"/>
        <v xml:space="preserve"> </v>
      </c>
      <c r="AE88" s="52" t="str">
        <f>IF($T88="","JPN",VLOOKUP($T88,参照ﾃｰﾌﾞﾙ!$P$5:$R$223,3,FALSE))</f>
        <v>JPN</v>
      </c>
      <c r="AF88" s="52"/>
      <c r="AG88" s="52" t="str">
        <f>IF($I88="","",基本データ!$C$13)</f>
        <v/>
      </c>
      <c r="AH88" s="52" t="str">
        <f>IF($I88="","",基本データ!$C$14)</f>
        <v/>
      </c>
      <c r="AI88" s="329"/>
      <c r="AJ88" s="329"/>
      <c r="AK88" s="330"/>
    </row>
    <row r="89" spans="1:37" ht="18" customHeight="1" x14ac:dyDescent="0.3">
      <c r="A89" s="53">
        <v>84</v>
      </c>
      <c r="B89" s="327"/>
      <c r="C89" s="327"/>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28"/>
      <c r="I89" s="287"/>
      <c r="J89" s="190"/>
      <c r="K89" s="193"/>
      <c r="L89" s="198"/>
      <c r="M89" s="341" t="str">
        <f t="shared" si="2"/>
        <v/>
      </c>
      <c r="N89" s="199"/>
      <c r="O89" s="283"/>
      <c r="P89" s="197"/>
      <c r="Q89" s="197"/>
      <c r="R89" s="197"/>
      <c r="S89" s="197"/>
      <c r="T89" s="200"/>
      <c r="U89" s="272"/>
      <c r="V89" s="200"/>
      <c r="W89" s="200"/>
      <c r="X89" s="200"/>
      <c r="Y89" s="187"/>
      <c r="Z89" s="207"/>
      <c r="AA89" s="208"/>
      <c r="AB89" s="193"/>
      <c r="AC89" s="209"/>
      <c r="AD89" s="56" t="str">
        <f t="shared" si="3"/>
        <v xml:space="preserve"> </v>
      </c>
      <c r="AE89" s="52" t="str">
        <f>IF($T89="","JPN",VLOOKUP($T89,参照ﾃｰﾌﾞﾙ!$P$5:$R$223,3,FALSE))</f>
        <v>JPN</v>
      </c>
      <c r="AF89" s="52"/>
      <c r="AG89" s="52" t="str">
        <f>IF($I89="","",基本データ!$C$13)</f>
        <v/>
      </c>
      <c r="AH89" s="52" t="str">
        <f>IF($I89="","",基本データ!$C$14)</f>
        <v/>
      </c>
      <c r="AI89" s="329"/>
      <c r="AJ89" s="329"/>
      <c r="AK89" s="330"/>
    </row>
    <row r="90" spans="1:37" ht="18" customHeight="1" x14ac:dyDescent="0.3">
      <c r="A90" s="53">
        <v>85</v>
      </c>
      <c r="B90" s="327"/>
      <c r="C90" s="327"/>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28"/>
      <c r="I90" s="287"/>
      <c r="J90" s="190"/>
      <c r="K90" s="193"/>
      <c r="L90" s="198"/>
      <c r="M90" s="341" t="str">
        <f t="shared" si="2"/>
        <v/>
      </c>
      <c r="N90" s="199"/>
      <c r="O90" s="283"/>
      <c r="P90" s="197"/>
      <c r="Q90" s="197"/>
      <c r="R90" s="197"/>
      <c r="S90" s="197"/>
      <c r="T90" s="200"/>
      <c r="U90" s="272"/>
      <c r="V90" s="200"/>
      <c r="W90" s="200"/>
      <c r="X90" s="200"/>
      <c r="Y90" s="187"/>
      <c r="Z90" s="207"/>
      <c r="AA90" s="208"/>
      <c r="AB90" s="193"/>
      <c r="AC90" s="209"/>
      <c r="AD90" s="56" t="str">
        <f t="shared" si="3"/>
        <v xml:space="preserve"> </v>
      </c>
      <c r="AE90" s="52" t="str">
        <f>IF($T90="","JPN",VLOOKUP($T90,参照ﾃｰﾌﾞﾙ!$P$5:$R$223,3,FALSE))</f>
        <v>JPN</v>
      </c>
      <c r="AF90" s="52"/>
      <c r="AG90" s="52" t="str">
        <f>IF($I90="","",基本データ!$C$13)</f>
        <v/>
      </c>
      <c r="AH90" s="52" t="str">
        <f>IF($I90="","",基本データ!$C$14)</f>
        <v/>
      </c>
      <c r="AI90" s="329"/>
      <c r="AJ90" s="329"/>
      <c r="AK90" s="330"/>
    </row>
    <row r="91" spans="1:37" ht="18" customHeight="1" x14ac:dyDescent="0.3">
      <c r="A91" s="53">
        <v>86</v>
      </c>
      <c r="B91" s="327"/>
      <c r="C91" s="327"/>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28"/>
      <c r="I91" s="287"/>
      <c r="J91" s="190"/>
      <c r="K91" s="193"/>
      <c r="L91" s="198"/>
      <c r="M91" s="341" t="str">
        <f t="shared" si="2"/>
        <v/>
      </c>
      <c r="N91" s="199"/>
      <c r="O91" s="283"/>
      <c r="P91" s="197"/>
      <c r="Q91" s="197"/>
      <c r="R91" s="197"/>
      <c r="S91" s="197"/>
      <c r="T91" s="200"/>
      <c r="U91" s="272"/>
      <c r="V91" s="200"/>
      <c r="W91" s="200"/>
      <c r="X91" s="200"/>
      <c r="Y91" s="187"/>
      <c r="Z91" s="207"/>
      <c r="AA91" s="208"/>
      <c r="AB91" s="193"/>
      <c r="AC91" s="209"/>
      <c r="AD91" s="56" t="str">
        <f t="shared" si="3"/>
        <v xml:space="preserve"> </v>
      </c>
      <c r="AE91" s="52" t="str">
        <f>IF($T91="","JPN",VLOOKUP($T91,参照ﾃｰﾌﾞﾙ!$P$5:$R$223,3,FALSE))</f>
        <v>JPN</v>
      </c>
      <c r="AF91" s="52"/>
      <c r="AG91" s="52" t="str">
        <f>IF($I91="","",基本データ!$C$13)</f>
        <v/>
      </c>
      <c r="AH91" s="52" t="str">
        <f>IF($I91="","",基本データ!$C$14)</f>
        <v/>
      </c>
      <c r="AI91" s="329"/>
      <c r="AJ91" s="329"/>
      <c r="AK91" s="330"/>
    </row>
    <row r="92" spans="1:37" ht="18" customHeight="1" x14ac:dyDescent="0.3">
      <c r="A92" s="53">
        <v>87</v>
      </c>
      <c r="B92" s="327"/>
      <c r="C92" s="327"/>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28"/>
      <c r="I92" s="287"/>
      <c r="J92" s="190"/>
      <c r="K92" s="193"/>
      <c r="L92" s="198"/>
      <c r="M92" s="341" t="str">
        <f t="shared" si="2"/>
        <v/>
      </c>
      <c r="N92" s="199"/>
      <c r="O92" s="283"/>
      <c r="P92" s="197"/>
      <c r="Q92" s="197"/>
      <c r="R92" s="197"/>
      <c r="S92" s="197"/>
      <c r="T92" s="200"/>
      <c r="U92" s="272"/>
      <c r="V92" s="200"/>
      <c r="W92" s="200"/>
      <c r="X92" s="200"/>
      <c r="Y92" s="187"/>
      <c r="Z92" s="207"/>
      <c r="AA92" s="208"/>
      <c r="AB92" s="193"/>
      <c r="AC92" s="209"/>
      <c r="AD92" s="56" t="str">
        <f t="shared" si="3"/>
        <v xml:space="preserve"> </v>
      </c>
      <c r="AE92" s="52" t="str">
        <f>IF($T92="","JPN",VLOOKUP($T92,参照ﾃｰﾌﾞﾙ!$P$5:$R$223,3,FALSE))</f>
        <v>JPN</v>
      </c>
      <c r="AF92" s="52"/>
      <c r="AG92" s="52" t="str">
        <f>IF($I92="","",基本データ!$C$13)</f>
        <v/>
      </c>
      <c r="AH92" s="52" t="str">
        <f>IF($I92="","",基本データ!$C$14)</f>
        <v/>
      </c>
      <c r="AI92" s="329"/>
      <c r="AJ92" s="329"/>
      <c r="AK92" s="330"/>
    </row>
    <row r="93" spans="1:37" ht="18" customHeight="1" x14ac:dyDescent="0.3">
      <c r="A93" s="53">
        <v>88</v>
      </c>
      <c r="B93" s="327"/>
      <c r="C93" s="327"/>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28"/>
      <c r="I93" s="287"/>
      <c r="J93" s="190"/>
      <c r="K93" s="193"/>
      <c r="L93" s="198"/>
      <c r="M93" s="341" t="str">
        <f t="shared" si="2"/>
        <v/>
      </c>
      <c r="N93" s="199"/>
      <c r="O93" s="283"/>
      <c r="P93" s="197"/>
      <c r="Q93" s="197"/>
      <c r="R93" s="197"/>
      <c r="S93" s="197"/>
      <c r="T93" s="200"/>
      <c r="U93" s="272"/>
      <c r="V93" s="200"/>
      <c r="W93" s="200"/>
      <c r="X93" s="200"/>
      <c r="Y93" s="187"/>
      <c r="Z93" s="207"/>
      <c r="AA93" s="208"/>
      <c r="AB93" s="193"/>
      <c r="AC93" s="209"/>
      <c r="AD93" s="56" t="str">
        <f t="shared" si="3"/>
        <v xml:space="preserve"> </v>
      </c>
      <c r="AE93" s="52" t="str">
        <f>IF($T93="","JPN",VLOOKUP($T93,参照ﾃｰﾌﾞﾙ!$P$5:$R$223,3,FALSE))</f>
        <v>JPN</v>
      </c>
      <c r="AF93" s="52"/>
      <c r="AG93" s="52" t="str">
        <f>IF($I93="","",基本データ!$C$13)</f>
        <v/>
      </c>
      <c r="AH93" s="52" t="str">
        <f>IF($I93="","",基本データ!$C$14)</f>
        <v/>
      </c>
      <c r="AI93" s="329"/>
      <c r="AJ93" s="329"/>
      <c r="AK93" s="330"/>
    </row>
    <row r="94" spans="1:37" ht="18" customHeight="1" x14ac:dyDescent="0.3">
      <c r="A94" s="53">
        <v>89</v>
      </c>
      <c r="B94" s="327"/>
      <c r="C94" s="327"/>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28"/>
      <c r="I94" s="287"/>
      <c r="J94" s="190"/>
      <c r="K94" s="193"/>
      <c r="L94" s="198"/>
      <c r="M94" s="341" t="str">
        <f t="shared" si="2"/>
        <v/>
      </c>
      <c r="N94" s="199"/>
      <c r="O94" s="283"/>
      <c r="P94" s="197"/>
      <c r="Q94" s="197"/>
      <c r="R94" s="197"/>
      <c r="S94" s="197"/>
      <c r="T94" s="200"/>
      <c r="U94" s="272"/>
      <c r="V94" s="200"/>
      <c r="W94" s="200"/>
      <c r="X94" s="200"/>
      <c r="Y94" s="187"/>
      <c r="Z94" s="207"/>
      <c r="AA94" s="208"/>
      <c r="AB94" s="193"/>
      <c r="AC94" s="209"/>
      <c r="AD94" s="56" t="str">
        <f t="shared" si="3"/>
        <v xml:space="preserve"> </v>
      </c>
      <c r="AE94" s="52" t="str">
        <f>IF($T94="","JPN",VLOOKUP($T94,参照ﾃｰﾌﾞﾙ!$P$5:$R$223,3,FALSE))</f>
        <v>JPN</v>
      </c>
      <c r="AF94" s="52"/>
      <c r="AG94" s="52" t="str">
        <f>IF($I94="","",基本データ!$C$13)</f>
        <v/>
      </c>
      <c r="AH94" s="52" t="str">
        <f>IF($I94="","",基本データ!$C$14)</f>
        <v/>
      </c>
      <c r="AI94" s="329"/>
      <c r="AJ94" s="329"/>
      <c r="AK94" s="330"/>
    </row>
    <row r="95" spans="1:37" ht="18" customHeight="1" x14ac:dyDescent="0.3">
      <c r="A95" s="53">
        <v>90</v>
      </c>
      <c r="B95" s="327"/>
      <c r="C95" s="327"/>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28"/>
      <c r="I95" s="287"/>
      <c r="J95" s="190"/>
      <c r="K95" s="193"/>
      <c r="L95" s="198"/>
      <c r="M95" s="341" t="str">
        <f t="shared" si="2"/>
        <v/>
      </c>
      <c r="N95" s="199"/>
      <c r="O95" s="283"/>
      <c r="P95" s="197"/>
      <c r="Q95" s="197"/>
      <c r="R95" s="197"/>
      <c r="S95" s="197"/>
      <c r="T95" s="200"/>
      <c r="U95" s="272"/>
      <c r="V95" s="200"/>
      <c r="W95" s="200"/>
      <c r="X95" s="200"/>
      <c r="Y95" s="187"/>
      <c r="Z95" s="207"/>
      <c r="AA95" s="208"/>
      <c r="AB95" s="193"/>
      <c r="AC95" s="209"/>
      <c r="AD95" s="56" t="str">
        <f t="shared" si="3"/>
        <v xml:space="preserve"> </v>
      </c>
      <c r="AE95" s="52" t="str">
        <f>IF($T95="","JPN",VLOOKUP($T95,参照ﾃｰﾌﾞﾙ!$P$5:$R$223,3,FALSE))</f>
        <v>JPN</v>
      </c>
      <c r="AF95" s="52"/>
      <c r="AG95" s="52" t="str">
        <f>IF($I95="","",基本データ!$C$13)</f>
        <v/>
      </c>
      <c r="AH95" s="52" t="str">
        <f>IF($I95="","",基本データ!$C$14)</f>
        <v/>
      </c>
      <c r="AI95" s="329"/>
      <c r="AJ95" s="329"/>
      <c r="AK95" s="330"/>
    </row>
    <row r="96" spans="1:37" ht="18" customHeight="1" x14ac:dyDescent="0.3">
      <c r="A96" s="53">
        <v>91</v>
      </c>
      <c r="B96" s="327"/>
      <c r="C96" s="327"/>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28"/>
      <c r="I96" s="287"/>
      <c r="J96" s="190"/>
      <c r="K96" s="193"/>
      <c r="L96" s="198"/>
      <c r="M96" s="341" t="str">
        <f t="shared" si="2"/>
        <v/>
      </c>
      <c r="N96" s="199"/>
      <c r="O96" s="283"/>
      <c r="P96" s="197"/>
      <c r="Q96" s="197"/>
      <c r="R96" s="197"/>
      <c r="S96" s="197"/>
      <c r="T96" s="200"/>
      <c r="U96" s="272"/>
      <c r="V96" s="200"/>
      <c r="W96" s="200"/>
      <c r="X96" s="200"/>
      <c r="Y96" s="187"/>
      <c r="Z96" s="207"/>
      <c r="AA96" s="208"/>
      <c r="AB96" s="193"/>
      <c r="AC96" s="209"/>
      <c r="AD96" s="56" t="str">
        <f t="shared" si="3"/>
        <v xml:space="preserve"> </v>
      </c>
      <c r="AE96" s="52" t="str">
        <f>IF($T96="","JPN",VLOOKUP($T96,参照ﾃｰﾌﾞﾙ!$P$5:$R$223,3,FALSE))</f>
        <v>JPN</v>
      </c>
      <c r="AF96" s="52"/>
      <c r="AG96" s="52" t="str">
        <f>IF($I96="","",基本データ!$C$13)</f>
        <v/>
      </c>
      <c r="AH96" s="52" t="str">
        <f>IF($I96="","",基本データ!$C$14)</f>
        <v/>
      </c>
      <c r="AI96" s="329"/>
      <c r="AJ96" s="329"/>
      <c r="AK96" s="330"/>
    </row>
    <row r="97" spans="1:37" ht="18" customHeight="1" x14ac:dyDescent="0.3">
      <c r="A97" s="53">
        <v>92</v>
      </c>
      <c r="B97" s="327"/>
      <c r="C97" s="327"/>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28"/>
      <c r="I97" s="287"/>
      <c r="J97" s="190"/>
      <c r="K97" s="193"/>
      <c r="L97" s="198"/>
      <c r="M97" s="341" t="str">
        <f t="shared" si="2"/>
        <v/>
      </c>
      <c r="N97" s="199"/>
      <c r="O97" s="283"/>
      <c r="P97" s="197"/>
      <c r="Q97" s="197"/>
      <c r="R97" s="197"/>
      <c r="S97" s="197"/>
      <c r="T97" s="200"/>
      <c r="U97" s="272"/>
      <c r="V97" s="200"/>
      <c r="W97" s="200"/>
      <c r="X97" s="200"/>
      <c r="Y97" s="187"/>
      <c r="Z97" s="207"/>
      <c r="AA97" s="208"/>
      <c r="AB97" s="193"/>
      <c r="AC97" s="209"/>
      <c r="AD97" s="56" t="str">
        <f t="shared" si="3"/>
        <v xml:space="preserve"> </v>
      </c>
      <c r="AE97" s="52" t="str">
        <f>IF($T97="","JPN",VLOOKUP($T97,参照ﾃｰﾌﾞﾙ!$P$5:$R$223,3,FALSE))</f>
        <v>JPN</v>
      </c>
      <c r="AF97" s="52"/>
      <c r="AG97" s="52" t="str">
        <f>IF($I97="","",基本データ!$C$13)</f>
        <v/>
      </c>
      <c r="AH97" s="52" t="str">
        <f>IF($I97="","",基本データ!$C$14)</f>
        <v/>
      </c>
      <c r="AI97" s="329"/>
      <c r="AJ97" s="329"/>
      <c r="AK97" s="330"/>
    </row>
    <row r="98" spans="1:37" ht="18" customHeight="1" x14ac:dyDescent="0.3">
      <c r="A98" s="53">
        <v>93</v>
      </c>
      <c r="B98" s="327"/>
      <c r="C98" s="327"/>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28"/>
      <c r="I98" s="287"/>
      <c r="J98" s="190"/>
      <c r="K98" s="193"/>
      <c r="L98" s="198"/>
      <c r="M98" s="341" t="str">
        <f t="shared" si="2"/>
        <v/>
      </c>
      <c r="N98" s="199"/>
      <c r="O98" s="283"/>
      <c r="P98" s="197"/>
      <c r="Q98" s="197"/>
      <c r="R98" s="197"/>
      <c r="S98" s="197"/>
      <c r="T98" s="200"/>
      <c r="U98" s="272"/>
      <c r="V98" s="200"/>
      <c r="W98" s="200"/>
      <c r="X98" s="200"/>
      <c r="Y98" s="187"/>
      <c r="Z98" s="207"/>
      <c r="AA98" s="208"/>
      <c r="AB98" s="193"/>
      <c r="AC98" s="209"/>
      <c r="AD98" s="56" t="str">
        <f t="shared" si="3"/>
        <v xml:space="preserve"> </v>
      </c>
      <c r="AE98" s="52" t="str">
        <f>IF($T98="","JPN",VLOOKUP($T98,参照ﾃｰﾌﾞﾙ!$P$5:$R$223,3,FALSE))</f>
        <v>JPN</v>
      </c>
      <c r="AF98" s="52"/>
      <c r="AG98" s="52" t="str">
        <f>IF($I98="","",基本データ!$C$13)</f>
        <v/>
      </c>
      <c r="AH98" s="52" t="str">
        <f>IF($I98="","",基本データ!$C$14)</f>
        <v/>
      </c>
      <c r="AI98" s="329"/>
      <c r="AJ98" s="329"/>
      <c r="AK98" s="330"/>
    </row>
    <row r="99" spans="1:37" ht="18" customHeight="1" x14ac:dyDescent="0.3">
      <c r="A99" s="53">
        <v>94</v>
      </c>
      <c r="B99" s="327"/>
      <c r="C99" s="327"/>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28"/>
      <c r="I99" s="287"/>
      <c r="J99" s="190"/>
      <c r="K99" s="193"/>
      <c r="L99" s="198"/>
      <c r="M99" s="341" t="str">
        <f t="shared" si="2"/>
        <v/>
      </c>
      <c r="N99" s="199"/>
      <c r="O99" s="283"/>
      <c r="P99" s="197"/>
      <c r="Q99" s="197"/>
      <c r="R99" s="197"/>
      <c r="S99" s="197"/>
      <c r="T99" s="200"/>
      <c r="U99" s="272"/>
      <c r="V99" s="200"/>
      <c r="W99" s="200"/>
      <c r="X99" s="200"/>
      <c r="Y99" s="187"/>
      <c r="Z99" s="207"/>
      <c r="AA99" s="208"/>
      <c r="AB99" s="193"/>
      <c r="AC99" s="209"/>
      <c r="AD99" s="56" t="str">
        <f t="shared" si="3"/>
        <v xml:space="preserve"> </v>
      </c>
      <c r="AE99" s="52" t="str">
        <f>IF($T99="","JPN",VLOOKUP($T99,参照ﾃｰﾌﾞﾙ!$P$5:$R$223,3,FALSE))</f>
        <v>JPN</v>
      </c>
      <c r="AF99" s="52"/>
      <c r="AG99" s="52" t="str">
        <f>IF($I99="","",基本データ!$C$13)</f>
        <v/>
      </c>
      <c r="AH99" s="52" t="str">
        <f>IF($I99="","",基本データ!$C$14)</f>
        <v/>
      </c>
      <c r="AI99" s="329"/>
      <c r="AJ99" s="329"/>
      <c r="AK99" s="330"/>
    </row>
    <row r="100" spans="1:37" ht="18" customHeight="1" x14ac:dyDescent="0.3">
      <c r="A100" s="53">
        <v>95</v>
      </c>
      <c r="B100" s="327"/>
      <c r="C100" s="327"/>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28"/>
      <c r="I100" s="287"/>
      <c r="J100" s="190"/>
      <c r="K100" s="193"/>
      <c r="L100" s="198"/>
      <c r="M100" s="341" t="str">
        <f t="shared" si="2"/>
        <v/>
      </c>
      <c r="N100" s="199"/>
      <c r="O100" s="283"/>
      <c r="P100" s="197"/>
      <c r="Q100" s="197"/>
      <c r="R100" s="197"/>
      <c r="S100" s="197"/>
      <c r="T100" s="200"/>
      <c r="U100" s="272"/>
      <c r="V100" s="200"/>
      <c r="W100" s="200"/>
      <c r="X100" s="200"/>
      <c r="Y100" s="187"/>
      <c r="Z100" s="207"/>
      <c r="AA100" s="208"/>
      <c r="AB100" s="193"/>
      <c r="AC100" s="209"/>
      <c r="AD100" s="56" t="str">
        <f t="shared" si="3"/>
        <v xml:space="preserve"> </v>
      </c>
      <c r="AE100" s="52" t="str">
        <f>IF($T100="","JPN",VLOOKUP($T100,参照ﾃｰﾌﾞﾙ!$P$5:$R$223,3,FALSE))</f>
        <v>JPN</v>
      </c>
      <c r="AF100" s="52"/>
      <c r="AG100" s="52" t="str">
        <f>IF($I100="","",基本データ!$C$13)</f>
        <v/>
      </c>
      <c r="AH100" s="52" t="str">
        <f>IF($I100="","",基本データ!$C$14)</f>
        <v/>
      </c>
      <c r="AI100" s="329"/>
      <c r="AJ100" s="329"/>
      <c r="AK100" s="330"/>
    </row>
    <row r="101" spans="1:37" ht="18" customHeight="1" x14ac:dyDescent="0.3">
      <c r="A101" s="53">
        <v>96</v>
      </c>
      <c r="B101" s="327"/>
      <c r="C101" s="327"/>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28"/>
      <c r="I101" s="287"/>
      <c r="J101" s="190"/>
      <c r="K101" s="193"/>
      <c r="L101" s="198"/>
      <c r="M101" s="341" t="str">
        <f t="shared" si="2"/>
        <v/>
      </c>
      <c r="N101" s="199"/>
      <c r="O101" s="283"/>
      <c r="P101" s="197"/>
      <c r="Q101" s="197"/>
      <c r="R101" s="197"/>
      <c r="S101" s="197"/>
      <c r="T101" s="200"/>
      <c r="U101" s="272"/>
      <c r="V101" s="200"/>
      <c r="W101" s="200"/>
      <c r="X101" s="200"/>
      <c r="Y101" s="187"/>
      <c r="Z101" s="207"/>
      <c r="AA101" s="208"/>
      <c r="AB101" s="193"/>
      <c r="AC101" s="209"/>
      <c r="AD101" s="56" t="str">
        <f t="shared" si="3"/>
        <v xml:space="preserve"> </v>
      </c>
      <c r="AE101" s="52" t="str">
        <f>IF($T101="","JPN",VLOOKUP($T101,参照ﾃｰﾌﾞﾙ!$P$5:$R$223,3,FALSE))</f>
        <v>JPN</v>
      </c>
      <c r="AF101" s="52"/>
      <c r="AG101" s="52" t="str">
        <f>IF($I101="","",基本データ!$C$13)</f>
        <v/>
      </c>
      <c r="AH101" s="52" t="str">
        <f>IF($I101="","",基本データ!$C$14)</f>
        <v/>
      </c>
      <c r="AI101" s="329"/>
      <c r="AJ101" s="329"/>
      <c r="AK101" s="330"/>
    </row>
    <row r="102" spans="1:37" ht="18" customHeight="1" x14ac:dyDescent="0.3">
      <c r="A102" s="53">
        <v>97</v>
      </c>
      <c r="B102" s="327"/>
      <c r="C102" s="327"/>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28"/>
      <c r="I102" s="287"/>
      <c r="J102" s="190"/>
      <c r="K102" s="193"/>
      <c r="L102" s="198"/>
      <c r="M102" s="341" t="str">
        <f t="shared" si="2"/>
        <v/>
      </c>
      <c r="N102" s="199"/>
      <c r="O102" s="283"/>
      <c r="P102" s="197"/>
      <c r="Q102" s="197"/>
      <c r="R102" s="197"/>
      <c r="S102" s="197"/>
      <c r="T102" s="200"/>
      <c r="U102" s="272"/>
      <c r="V102" s="200"/>
      <c r="W102" s="200"/>
      <c r="X102" s="200"/>
      <c r="Y102" s="187"/>
      <c r="Z102" s="207"/>
      <c r="AA102" s="208"/>
      <c r="AB102" s="193"/>
      <c r="AC102" s="209"/>
      <c r="AD102" s="56" t="str">
        <f t="shared" si="3"/>
        <v xml:space="preserve"> </v>
      </c>
      <c r="AE102" s="52" t="str">
        <f>IF($T102="","JPN",VLOOKUP($T102,参照ﾃｰﾌﾞﾙ!$P$5:$R$223,3,FALSE))</f>
        <v>JPN</v>
      </c>
      <c r="AF102" s="52"/>
      <c r="AG102" s="52" t="str">
        <f>IF($I102="","",基本データ!$C$13)</f>
        <v/>
      </c>
      <c r="AH102" s="52" t="str">
        <f>IF($I102="","",基本データ!$C$14)</f>
        <v/>
      </c>
      <c r="AI102" s="329"/>
      <c r="AJ102" s="329"/>
      <c r="AK102" s="330"/>
    </row>
    <row r="103" spans="1:37" ht="18" customHeight="1" x14ac:dyDescent="0.3">
      <c r="A103" s="53">
        <v>98</v>
      </c>
      <c r="B103" s="327"/>
      <c r="C103" s="327"/>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28"/>
      <c r="I103" s="287"/>
      <c r="J103" s="190"/>
      <c r="K103" s="193"/>
      <c r="L103" s="198"/>
      <c r="M103" s="341" t="str">
        <f t="shared" si="2"/>
        <v/>
      </c>
      <c r="N103" s="199"/>
      <c r="O103" s="283"/>
      <c r="P103" s="197"/>
      <c r="Q103" s="197"/>
      <c r="R103" s="197"/>
      <c r="S103" s="197"/>
      <c r="T103" s="200"/>
      <c r="U103" s="272"/>
      <c r="V103" s="200"/>
      <c r="W103" s="200"/>
      <c r="X103" s="200"/>
      <c r="Y103" s="187"/>
      <c r="Z103" s="207"/>
      <c r="AA103" s="208"/>
      <c r="AB103" s="193"/>
      <c r="AC103" s="209"/>
      <c r="AD103" s="56" t="str">
        <f t="shared" si="3"/>
        <v xml:space="preserve"> </v>
      </c>
      <c r="AE103" s="52" t="str">
        <f>IF($T103="","JPN",VLOOKUP($T103,参照ﾃｰﾌﾞﾙ!$P$5:$R$223,3,FALSE))</f>
        <v>JPN</v>
      </c>
      <c r="AF103" s="52"/>
      <c r="AG103" s="52" t="str">
        <f>IF($I103="","",基本データ!$C$13)</f>
        <v/>
      </c>
      <c r="AH103" s="52" t="str">
        <f>IF($I103="","",基本データ!$C$14)</f>
        <v/>
      </c>
      <c r="AI103" s="329"/>
      <c r="AJ103" s="329"/>
      <c r="AK103" s="330"/>
    </row>
    <row r="104" spans="1:37" ht="18" customHeight="1" x14ac:dyDescent="0.3">
      <c r="A104" s="53">
        <v>99</v>
      </c>
      <c r="B104" s="327"/>
      <c r="C104" s="327"/>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28"/>
      <c r="I104" s="287"/>
      <c r="J104" s="190"/>
      <c r="K104" s="193"/>
      <c r="L104" s="198"/>
      <c r="M104" s="341" t="str">
        <f t="shared" si="2"/>
        <v/>
      </c>
      <c r="N104" s="199"/>
      <c r="O104" s="283"/>
      <c r="P104" s="197"/>
      <c r="Q104" s="197"/>
      <c r="R104" s="197"/>
      <c r="S104" s="197"/>
      <c r="T104" s="200"/>
      <c r="U104" s="272"/>
      <c r="V104" s="200"/>
      <c r="W104" s="200"/>
      <c r="X104" s="200"/>
      <c r="Y104" s="187"/>
      <c r="Z104" s="207"/>
      <c r="AA104" s="208"/>
      <c r="AB104" s="193"/>
      <c r="AC104" s="209"/>
      <c r="AD104" s="56" t="str">
        <f t="shared" si="3"/>
        <v xml:space="preserve"> </v>
      </c>
      <c r="AE104" s="52" t="str">
        <f>IF($T104="","JPN",VLOOKUP($T104,参照ﾃｰﾌﾞﾙ!$P$5:$R$223,3,FALSE))</f>
        <v>JPN</v>
      </c>
      <c r="AF104" s="52"/>
      <c r="AG104" s="52" t="str">
        <f>IF($I104="","",基本データ!$C$13)</f>
        <v/>
      </c>
      <c r="AH104" s="52" t="str">
        <f>IF($I104="","",基本データ!$C$14)</f>
        <v/>
      </c>
      <c r="AI104" s="329"/>
      <c r="AJ104" s="329"/>
      <c r="AK104" s="330"/>
    </row>
    <row r="105" spans="1:37" ht="18" customHeight="1" x14ac:dyDescent="0.3">
      <c r="A105" s="53">
        <v>100</v>
      </c>
      <c r="B105" s="327"/>
      <c r="C105" s="327"/>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28"/>
      <c r="I105" s="287"/>
      <c r="J105" s="190"/>
      <c r="K105" s="193"/>
      <c r="L105" s="198"/>
      <c r="M105" s="341" t="str">
        <f t="shared" si="2"/>
        <v/>
      </c>
      <c r="N105" s="199"/>
      <c r="O105" s="283"/>
      <c r="P105" s="197"/>
      <c r="Q105" s="197"/>
      <c r="R105" s="197"/>
      <c r="S105" s="197"/>
      <c r="T105" s="200"/>
      <c r="U105" s="272"/>
      <c r="V105" s="200"/>
      <c r="W105" s="200"/>
      <c r="X105" s="200"/>
      <c r="Y105" s="187"/>
      <c r="Z105" s="207"/>
      <c r="AA105" s="208"/>
      <c r="AB105" s="193"/>
      <c r="AC105" s="209"/>
      <c r="AD105" s="56" t="str">
        <f t="shared" si="3"/>
        <v xml:space="preserve"> </v>
      </c>
      <c r="AE105" s="52" t="str">
        <f>IF($T105="","JPN",VLOOKUP($T105,参照ﾃｰﾌﾞﾙ!$P$5:$R$223,3,FALSE))</f>
        <v>JPN</v>
      </c>
      <c r="AF105" s="52"/>
      <c r="AG105" s="52" t="str">
        <f>IF($I105="","",基本データ!$C$13)</f>
        <v/>
      </c>
      <c r="AH105" s="52" t="str">
        <f>IF($I105="","",基本データ!$C$14)</f>
        <v/>
      </c>
      <c r="AI105" s="329"/>
      <c r="AJ105" s="329"/>
      <c r="AK105" s="330"/>
    </row>
    <row r="106" spans="1:37" ht="18" customHeight="1" x14ac:dyDescent="0.3">
      <c r="A106" s="53">
        <v>101</v>
      </c>
      <c r="B106" s="327"/>
      <c r="C106" s="327"/>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28"/>
      <c r="I106" s="287"/>
      <c r="J106" s="190"/>
      <c r="K106" s="193"/>
      <c r="L106" s="198"/>
      <c r="M106" s="341" t="str">
        <f t="shared" si="2"/>
        <v/>
      </c>
      <c r="N106" s="199"/>
      <c r="O106" s="283"/>
      <c r="P106" s="197"/>
      <c r="Q106" s="197"/>
      <c r="R106" s="197"/>
      <c r="S106" s="197"/>
      <c r="T106" s="200"/>
      <c r="U106" s="272"/>
      <c r="V106" s="200"/>
      <c r="W106" s="200"/>
      <c r="X106" s="200"/>
      <c r="Y106" s="187"/>
      <c r="Z106" s="207"/>
      <c r="AA106" s="208"/>
      <c r="AB106" s="193"/>
      <c r="AC106" s="209"/>
      <c r="AD106" s="56" t="str">
        <f t="shared" si="3"/>
        <v xml:space="preserve"> </v>
      </c>
      <c r="AE106" s="52" t="str">
        <f>IF($T106="","JPN",VLOOKUP($T106,参照ﾃｰﾌﾞﾙ!$P$5:$R$223,3,FALSE))</f>
        <v>JPN</v>
      </c>
      <c r="AF106" s="52"/>
      <c r="AG106" s="52" t="str">
        <f>IF($I106="","",基本データ!$C$13)</f>
        <v/>
      </c>
      <c r="AH106" s="52" t="str">
        <f>IF($I106="","",基本データ!$C$14)</f>
        <v/>
      </c>
      <c r="AI106" s="329"/>
      <c r="AJ106" s="329"/>
      <c r="AK106" s="330"/>
    </row>
    <row r="107" spans="1:37" ht="18" customHeight="1" x14ac:dyDescent="0.3">
      <c r="A107" s="53">
        <v>102</v>
      </c>
      <c r="B107" s="327"/>
      <c r="C107" s="327"/>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28"/>
      <c r="I107" s="287"/>
      <c r="J107" s="190"/>
      <c r="K107" s="193"/>
      <c r="L107" s="198"/>
      <c r="M107" s="341" t="str">
        <f t="shared" si="2"/>
        <v/>
      </c>
      <c r="N107" s="199"/>
      <c r="O107" s="283"/>
      <c r="P107" s="197"/>
      <c r="Q107" s="197"/>
      <c r="R107" s="197"/>
      <c r="S107" s="197"/>
      <c r="T107" s="200"/>
      <c r="U107" s="272"/>
      <c r="V107" s="200"/>
      <c r="W107" s="200"/>
      <c r="X107" s="200"/>
      <c r="Y107" s="187"/>
      <c r="Z107" s="207"/>
      <c r="AA107" s="208"/>
      <c r="AB107" s="193"/>
      <c r="AC107" s="209"/>
      <c r="AD107" s="56" t="str">
        <f t="shared" si="3"/>
        <v xml:space="preserve"> </v>
      </c>
      <c r="AE107" s="52" t="str">
        <f>IF($T107="","JPN",VLOOKUP($T107,参照ﾃｰﾌﾞﾙ!$P$5:$R$223,3,FALSE))</f>
        <v>JPN</v>
      </c>
      <c r="AF107" s="52"/>
      <c r="AG107" s="52" t="str">
        <f>IF($I107="","",基本データ!$C$13)</f>
        <v/>
      </c>
      <c r="AH107" s="52" t="str">
        <f>IF($I107="","",基本データ!$C$14)</f>
        <v/>
      </c>
      <c r="AI107" s="329"/>
      <c r="AJ107" s="329"/>
      <c r="AK107" s="330"/>
    </row>
    <row r="108" spans="1:37" ht="18" customHeight="1" x14ac:dyDescent="0.3">
      <c r="A108" s="53">
        <v>103</v>
      </c>
      <c r="B108" s="327"/>
      <c r="C108" s="327"/>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28"/>
      <c r="I108" s="287"/>
      <c r="J108" s="190"/>
      <c r="K108" s="193"/>
      <c r="L108" s="198"/>
      <c r="M108" s="341" t="str">
        <f t="shared" si="2"/>
        <v/>
      </c>
      <c r="N108" s="199"/>
      <c r="O108" s="283"/>
      <c r="P108" s="197"/>
      <c r="Q108" s="197"/>
      <c r="R108" s="197"/>
      <c r="S108" s="197"/>
      <c r="T108" s="200"/>
      <c r="U108" s="272"/>
      <c r="V108" s="200"/>
      <c r="W108" s="200"/>
      <c r="X108" s="200"/>
      <c r="Y108" s="187"/>
      <c r="Z108" s="207"/>
      <c r="AA108" s="208"/>
      <c r="AB108" s="193"/>
      <c r="AC108" s="209"/>
      <c r="AD108" s="56" t="str">
        <f t="shared" si="3"/>
        <v xml:space="preserve"> </v>
      </c>
      <c r="AE108" s="52" t="str">
        <f>IF($T108="","JPN",VLOOKUP($T108,参照ﾃｰﾌﾞﾙ!$P$5:$R$223,3,FALSE))</f>
        <v>JPN</v>
      </c>
      <c r="AF108" s="52"/>
      <c r="AG108" s="52" t="str">
        <f>IF($I108="","",基本データ!$C$13)</f>
        <v/>
      </c>
      <c r="AH108" s="52" t="str">
        <f>IF($I108="","",基本データ!$C$14)</f>
        <v/>
      </c>
      <c r="AI108" s="329"/>
      <c r="AJ108" s="329"/>
      <c r="AK108" s="330"/>
    </row>
    <row r="109" spans="1:37" ht="18" customHeight="1" x14ac:dyDescent="0.3">
      <c r="A109" s="53">
        <v>104</v>
      </c>
      <c r="B109" s="327"/>
      <c r="C109" s="327"/>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28"/>
      <c r="I109" s="287"/>
      <c r="J109" s="190"/>
      <c r="K109" s="193"/>
      <c r="L109" s="198"/>
      <c r="M109" s="341" t="str">
        <f t="shared" si="2"/>
        <v/>
      </c>
      <c r="N109" s="199"/>
      <c r="O109" s="283"/>
      <c r="P109" s="197"/>
      <c r="Q109" s="197"/>
      <c r="R109" s="197"/>
      <c r="S109" s="197"/>
      <c r="T109" s="200"/>
      <c r="U109" s="272"/>
      <c r="V109" s="200"/>
      <c r="W109" s="200"/>
      <c r="X109" s="200"/>
      <c r="Y109" s="187"/>
      <c r="Z109" s="207"/>
      <c r="AA109" s="208"/>
      <c r="AB109" s="193"/>
      <c r="AC109" s="209"/>
      <c r="AD109" s="56" t="str">
        <f t="shared" si="3"/>
        <v xml:space="preserve"> </v>
      </c>
      <c r="AE109" s="52" t="str">
        <f>IF($T109="","JPN",VLOOKUP($T109,参照ﾃｰﾌﾞﾙ!$P$5:$R$223,3,FALSE))</f>
        <v>JPN</v>
      </c>
      <c r="AF109" s="52"/>
      <c r="AG109" s="52" t="str">
        <f>IF($I109="","",基本データ!$C$13)</f>
        <v/>
      </c>
      <c r="AH109" s="52" t="str">
        <f>IF($I109="","",基本データ!$C$14)</f>
        <v/>
      </c>
      <c r="AI109" s="329"/>
      <c r="AJ109" s="329"/>
      <c r="AK109" s="330"/>
    </row>
    <row r="110" spans="1:37" ht="18" customHeight="1" thickBot="1" x14ac:dyDescent="0.35">
      <c r="A110" s="331">
        <v>105</v>
      </c>
      <c r="B110" s="332"/>
      <c r="C110" s="332"/>
      <c r="D110" s="333" t="str">
        <f>IF(I110="","",VLOOKUP(I110,参照ﾃｰﾌﾞﾙ!$A$5:$F$595,3,FALSE))</f>
        <v/>
      </c>
      <c r="E110" s="333" t="str">
        <f>IF(I110="","",VLOOKUP(I110,参照ﾃｰﾌﾞﾙ!$A$5:$F$595,5,FALSE))</f>
        <v/>
      </c>
      <c r="F110" s="334" t="str">
        <f>IF(J110="","",VLOOKUP(J110,参照ﾃｰﾌﾞﾙ!$H$5:$I$64,2))</f>
        <v/>
      </c>
      <c r="G110" s="335" t="str">
        <f>IF(K110="","",VLOOKUP(K110,参照ﾃｰﾌﾞﾙ!$W$6:$Y$7,2,FALSE))</f>
        <v/>
      </c>
      <c r="H110" s="336"/>
      <c r="I110" s="288"/>
      <c r="J110" s="191"/>
      <c r="K110" s="194"/>
      <c r="L110" s="201"/>
      <c r="M110" s="342" t="str">
        <f t="shared" si="2"/>
        <v/>
      </c>
      <c r="N110" s="202"/>
      <c r="O110" s="284"/>
      <c r="P110" s="203"/>
      <c r="Q110" s="203"/>
      <c r="R110" s="203"/>
      <c r="S110" s="203"/>
      <c r="T110" s="203"/>
      <c r="U110" s="273"/>
      <c r="V110" s="203"/>
      <c r="W110" s="203"/>
      <c r="X110" s="203"/>
      <c r="Y110" s="188"/>
      <c r="Z110" s="210"/>
      <c r="AA110" s="211"/>
      <c r="AB110" s="194"/>
      <c r="AC110" s="212"/>
      <c r="AD110" s="244" t="str">
        <f t="shared" si="3"/>
        <v xml:space="preserve"> </v>
      </c>
      <c r="AE110" s="244" t="str">
        <f>IF($T110="","JPN",VLOOKUP($T110,参照ﾃｰﾌﾞﾙ!$P$5:$R$223,3,FALSE))</f>
        <v>JPN</v>
      </c>
      <c r="AF110" s="244"/>
      <c r="AG110" s="244" t="str">
        <f>IF($I110="","",基本データ!$C$13)</f>
        <v/>
      </c>
      <c r="AH110" s="244" t="str">
        <f>IF($I110="","",基本データ!$C$14)</f>
        <v/>
      </c>
      <c r="AI110" s="337"/>
      <c r="AJ110" s="337"/>
      <c r="AK110" s="338"/>
    </row>
    <row r="111" spans="1:37" ht="18" customHeight="1" x14ac:dyDescent="0.3"/>
    <row r="112" spans="1:37" ht="18" customHeight="1" x14ac:dyDescent="0.3"/>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9" activePane="bottomRight" state="frozen"/>
      <selection pane="topRight" activeCell="N1" sqref="N1"/>
      <selection pane="bottomLeft" activeCell="A4" sqref="A4"/>
      <selection pane="bottomRight" activeCell="J4" sqref="J4"/>
    </sheetView>
  </sheetViews>
  <sheetFormatPr defaultColWidth="9" defaultRowHeight="12.75" x14ac:dyDescent="0.25"/>
  <cols>
    <col min="1" max="1" width="3.59765625" style="72" customWidth="1"/>
    <col min="2" max="3" width="3.59765625" style="72" hidden="1" customWidth="1"/>
    <col min="4" max="4" width="7.33203125" style="72" hidden="1" customWidth="1"/>
    <col min="5" max="5" width="10.9296875" style="72" customWidth="1"/>
    <col min="6" max="6" width="7.06640625" style="72" customWidth="1"/>
    <col min="7" max="7" width="4.06640625" style="72" customWidth="1"/>
    <col min="8" max="8" width="4.33203125" style="72" customWidth="1"/>
    <col min="9" max="9" width="4.265625" style="72" hidden="1" customWidth="1"/>
    <col min="10" max="10" width="7.46484375" style="72" customWidth="1"/>
    <col min="11" max="11" width="5.46484375" style="72" customWidth="1"/>
    <col min="12" max="12" width="8" style="72" customWidth="1"/>
    <col min="13" max="13" width="17.9296875" style="72" customWidth="1"/>
    <col min="14" max="14" width="7.59765625" style="72" customWidth="1"/>
    <col min="15" max="15" width="8.06640625" style="366" customWidth="1"/>
    <col min="16" max="16" width="1.73046875" style="72" customWidth="1"/>
    <col min="17" max="17" width="6.46484375" style="366" customWidth="1"/>
    <col min="18" max="18" width="8.06640625" style="72" hidden="1" customWidth="1"/>
    <col min="19" max="19" width="15" style="72" customWidth="1"/>
    <col min="20" max="22" width="13.46484375" style="72" customWidth="1"/>
    <col min="23" max="23" width="9.46484375" style="72" customWidth="1"/>
    <col min="24" max="24" width="11.46484375" style="72" customWidth="1"/>
    <col min="25" max="26" width="5.06640625" style="72" customWidth="1"/>
    <col min="27" max="27" width="7.46484375" style="72" customWidth="1"/>
    <col min="28" max="28" width="11" style="72" customWidth="1"/>
    <col min="29" max="29" width="18" style="72" customWidth="1"/>
    <col min="30" max="30" width="9" style="72"/>
    <col min="31" max="31" width="7" style="72" customWidth="1"/>
    <col min="32" max="32" width="9" style="72"/>
    <col min="33" max="33" width="13.46484375" style="72" customWidth="1"/>
    <col min="34" max="34" width="6.46484375" style="72" customWidth="1"/>
    <col min="35" max="35" width="7.59765625" style="72" hidden="1" customWidth="1"/>
    <col min="36" max="37" width="10" style="72" customWidth="1"/>
    <col min="38" max="40" width="3.06640625" style="72" hidden="1" customWidth="1"/>
    <col min="41" max="41" width="8.73046875" customWidth="1"/>
    <col min="42" max="16384" width="9" style="72"/>
  </cols>
  <sheetData>
    <row r="1" spans="1:41" s="343" customFormat="1" ht="13.5" customHeight="1" x14ac:dyDescent="0.25">
      <c r="A1" s="394"/>
      <c r="B1" s="394"/>
      <c r="C1" s="394"/>
      <c r="D1" s="394"/>
      <c r="E1" s="394"/>
      <c r="F1" s="394"/>
      <c r="G1" s="394"/>
      <c r="H1" s="395"/>
      <c r="I1" s="395"/>
      <c r="J1" s="394" t="s">
        <v>32</v>
      </c>
      <c r="K1" s="394"/>
      <c r="L1" s="394"/>
      <c r="M1" s="391"/>
      <c r="N1" s="395"/>
      <c r="O1" s="391" t="s">
        <v>571</v>
      </c>
      <c r="P1" s="396"/>
      <c r="Q1" s="396"/>
      <c r="R1" s="394"/>
      <c r="S1" s="388"/>
      <c r="T1" s="388"/>
      <c r="U1" s="388"/>
      <c r="V1" s="388"/>
      <c r="W1" s="388"/>
      <c r="X1" s="388"/>
      <c r="Y1" s="394"/>
      <c r="Z1" s="394"/>
      <c r="AA1" s="394"/>
      <c r="AB1" s="394"/>
      <c r="AC1" s="394"/>
      <c r="AD1" s="394"/>
      <c r="AE1" s="394"/>
      <c r="AF1" s="394"/>
      <c r="AG1" s="388"/>
      <c r="AH1" s="388"/>
      <c r="AI1" s="388"/>
      <c r="AJ1" s="394"/>
      <c r="AK1" s="394"/>
      <c r="AL1" s="394"/>
      <c r="AM1" s="394"/>
      <c r="AN1" s="394"/>
      <c r="AO1" s="394"/>
    </row>
    <row r="2" spans="1:41" s="343" customFormat="1" ht="14.65" thickBot="1" x14ac:dyDescent="0.35">
      <c r="G2" s="314"/>
      <c r="K2" s="372" t="s">
        <v>1685</v>
      </c>
      <c r="L2" s="314" t="s">
        <v>770</v>
      </c>
      <c r="N2" s="314"/>
      <c r="O2" s="344"/>
      <c r="Q2" s="344"/>
    </row>
    <row r="3" spans="1:41" ht="23.25" customHeight="1" thickBot="1" x14ac:dyDescent="0.3">
      <c r="A3" s="57" t="s">
        <v>1389</v>
      </c>
      <c r="B3" s="345" t="s">
        <v>582</v>
      </c>
      <c r="C3" s="63" t="s">
        <v>583</v>
      </c>
      <c r="D3" s="59" t="s">
        <v>1385</v>
      </c>
      <c r="E3" s="61" t="s">
        <v>1393</v>
      </c>
      <c r="F3" s="61" t="s">
        <v>580</v>
      </c>
      <c r="G3" s="61" t="s">
        <v>560</v>
      </c>
      <c r="H3" s="61" t="s">
        <v>1374</v>
      </c>
      <c r="I3" s="63" t="s">
        <v>1375</v>
      </c>
      <c r="J3" s="58" t="s">
        <v>1387</v>
      </c>
      <c r="K3" s="60" t="s">
        <v>579</v>
      </c>
      <c r="L3" s="66" t="s">
        <v>1639</v>
      </c>
      <c r="M3" s="62" t="s">
        <v>33</v>
      </c>
      <c r="N3" s="66" t="s">
        <v>1638</v>
      </c>
      <c r="O3" s="156" t="s">
        <v>690</v>
      </c>
      <c r="P3" s="250" t="str">
        <f t="shared" ref="P3:P34" si="0">IF(Q3="","","-")</f>
        <v>-</v>
      </c>
      <c r="Q3" s="264" t="s">
        <v>691</v>
      </c>
      <c r="R3" s="63" t="s">
        <v>663</v>
      </c>
      <c r="S3" s="62" t="s">
        <v>1380</v>
      </c>
      <c r="T3" s="62" t="s">
        <v>561</v>
      </c>
      <c r="U3" s="184" t="s">
        <v>918</v>
      </c>
      <c r="V3" s="184" t="s">
        <v>919</v>
      </c>
      <c r="W3" s="184" t="s">
        <v>1366</v>
      </c>
      <c r="X3" s="185" t="s">
        <v>915</v>
      </c>
      <c r="Y3" s="62" t="s">
        <v>558</v>
      </c>
      <c r="Z3" s="62" t="s">
        <v>559</v>
      </c>
      <c r="AA3" s="62" t="s">
        <v>1388</v>
      </c>
      <c r="AB3" s="66" t="s">
        <v>1390</v>
      </c>
      <c r="AC3" s="70" t="s">
        <v>626</v>
      </c>
      <c r="AD3" s="71" t="s">
        <v>574</v>
      </c>
      <c r="AE3" s="66" t="s">
        <v>564</v>
      </c>
      <c r="AF3" s="67" t="s">
        <v>566</v>
      </c>
      <c r="AG3" s="243" t="s">
        <v>1365</v>
      </c>
      <c r="AH3" s="243" t="s">
        <v>1367</v>
      </c>
      <c r="AI3" s="63" t="s">
        <v>657</v>
      </c>
      <c r="AJ3" s="63" t="s">
        <v>550</v>
      </c>
      <c r="AK3" s="289" t="s">
        <v>563</v>
      </c>
      <c r="AL3" s="321" t="s">
        <v>659</v>
      </c>
      <c r="AM3" s="322" t="s">
        <v>660</v>
      </c>
      <c r="AN3" s="289" t="s">
        <v>661</v>
      </c>
    </row>
    <row r="4" spans="1:41" ht="14.65" thickTop="1" x14ac:dyDescent="0.25">
      <c r="A4" s="73">
        <v>1</v>
      </c>
      <c r="B4" s="346">
        <v>201</v>
      </c>
      <c r="C4" s="346">
        <v>1</v>
      </c>
      <c r="D4" s="270" t="str">
        <f>IF($J4="","",VLOOKUP($J4,参照ﾃｰﾌﾞﾙ!$A$5:$F$595,3,FALSE))</f>
        <v/>
      </c>
      <c r="E4" s="107" t="str">
        <f>IF($J4="","",VLOOKUP(J4,参照ﾃｰﾌﾞﾙ!$A$5:$F$595,4,FALSE))</f>
        <v/>
      </c>
      <c r="F4" s="160" t="str">
        <f>IF(K4="","",VLOOKUP(K4,参照ﾃｰﾌﾞﾙ!$H$5:$I$64,2))</f>
        <v/>
      </c>
      <c r="G4" s="104" t="str">
        <f>IF(L4="","",VLOOKUP(L4,参照ﾃｰﾌﾞﾙ!$W$5:$Y$9,2,FALSE))</f>
        <v/>
      </c>
      <c r="H4" s="293" t="str">
        <f>IF(N4="","",VLOOKUP(N4,参照ﾃｰﾌﾞﾙ!$W$6:$Y$7,2,FALSE))</f>
        <v/>
      </c>
      <c r="I4" s="347"/>
      <c r="J4" s="213"/>
      <c r="K4" s="192"/>
      <c r="L4" s="214"/>
      <c r="M4" s="215"/>
      <c r="N4" s="251"/>
      <c r="O4" s="218"/>
      <c r="P4" s="367" t="str">
        <f t="shared" si="0"/>
        <v/>
      </c>
      <c r="Q4" s="265"/>
      <c r="R4" s="245"/>
      <c r="S4" s="219"/>
      <c r="T4" s="219"/>
      <c r="U4" s="219"/>
      <c r="V4" s="219"/>
      <c r="W4" s="219"/>
      <c r="X4" s="275"/>
      <c r="Y4" s="219"/>
      <c r="Z4" s="219"/>
      <c r="AA4" s="219"/>
      <c r="AB4" s="214"/>
      <c r="AC4" s="228"/>
      <c r="AD4" s="299"/>
      <c r="AE4" s="192"/>
      <c r="AF4" s="229"/>
      <c r="AG4" s="256" t="str">
        <f>$U4&amp;" "&amp;$V4</f>
        <v xml:space="preserve"> </v>
      </c>
      <c r="AH4" s="68" t="str">
        <f>IF($W4="","JPN",VLOOKUP($W4,参照ﾃｰﾌﾞﾙ!$P$5:$R$223,3,FALSE))</f>
        <v>JPN</v>
      </c>
      <c r="AI4" s="256"/>
      <c r="AJ4" s="68" t="str">
        <f>IF($O4="","",基本データ!$C$13)</f>
        <v/>
      </c>
      <c r="AK4" s="300" t="str">
        <f>IF($O4="","",基本データ!$C$14)</f>
        <v/>
      </c>
      <c r="AL4" s="323"/>
      <c r="AM4" s="325"/>
      <c r="AN4" s="326"/>
    </row>
    <row r="5" spans="1:41" ht="14.25" x14ac:dyDescent="0.25">
      <c r="A5" s="75"/>
      <c r="B5" s="348">
        <v>202</v>
      </c>
      <c r="C5" s="76">
        <v>2</v>
      </c>
      <c r="D5" s="349"/>
      <c r="E5" s="105"/>
      <c r="F5" s="161"/>
      <c r="G5" s="105"/>
      <c r="H5" s="292" t="str">
        <f>IF(N5="","",VLOOKUP(N5,参照ﾃｰﾌﾞﾙ!$W$6:$Y$7,2,FALSE))</f>
        <v/>
      </c>
      <c r="I5" s="350"/>
      <c r="J5" s="108"/>
      <c r="K5" s="78"/>
      <c r="L5" s="78"/>
      <c r="M5" s="76"/>
      <c r="N5" s="252"/>
      <c r="O5" s="220"/>
      <c r="P5" s="368" t="str">
        <f t="shared" si="0"/>
        <v/>
      </c>
      <c r="Q5" s="266"/>
      <c r="R5" s="246"/>
      <c r="S5" s="219"/>
      <c r="T5" s="219"/>
      <c r="U5" s="219"/>
      <c r="V5" s="219"/>
      <c r="W5" s="221"/>
      <c r="X5" s="276"/>
      <c r="Y5" s="221"/>
      <c r="Z5" s="221"/>
      <c r="AA5" s="221"/>
      <c r="AB5" s="78"/>
      <c r="AC5" s="233"/>
      <c r="AD5" s="234"/>
      <c r="AE5" s="78"/>
      <c r="AF5" s="235"/>
      <c r="AG5" s="79" t="str">
        <f t="shared" ref="AG5:AG68" si="1">$U5&amp;" "&amp;$V5</f>
        <v xml:space="preserve"> </v>
      </c>
      <c r="AH5" s="256" t="str">
        <f>IF($W5="","JPN",VLOOKUP($W5,参照ﾃｰﾌﾞﾙ!$P$5:$R$223,3,FALSE))</f>
        <v>JPN</v>
      </c>
      <c r="AI5" s="79"/>
      <c r="AJ5" s="69" t="str">
        <f>IF($O5="","",基本データ!$C$13)</f>
        <v/>
      </c>
      <c r="AK5" s="301" t="str">
        <f>IF($O5="","",基本データ!$C$14)</f>
        <v/>
      </c>
      <c r="AL5" s="234"/>
      <c r="AM5" s="78"/>
      <c r="AN5" s="296"/>
    </row>
    <row r="6" spans="1:41" ht="14.25" x14ac:dyDescent="0.25">
      <c r="A6" s="75"/>
      <c r="B6" s="348">
        <v>203</v>
      </c>
      <c r="C6" s="76">
        <v>3</v>
      </c>
      <c r="D6" s="349"/>
      <c r="E6" s="105"/>
      <c r="F6" s="161"/>
      <c r="G6" s="105"/>
      <c r="H6" s="290" t="str">
        <f>IF(N6="","",VLOOKUP(N6,参照ﾃｰﾌﾞﾙ!$W$6:$Y$7,2,FALSE))</f>
        <v/>
      </c>
      <c r="I6" s="350"/>
      <c r="J6" s="108"/>
      <c r="K6" s="78"/>
      <c r="L6" s="78"/>
      <c r="M6" s="76"/>
      <c r="N6" s="252"/>
      <c r="O6" s="220"/>
      <c r="P6" s="368" t="str">
        <f t="shared" si="0"/>
        <v/>
      </c>
      <c r="Q6" s="266"/>
      <c r="R6" s="246"/>
      <c r="S6" s="219"/>
      <c r="T6" s="219"/>
      <c r="U6" s="219"/>
      <c r="V6" s="219"/>
      <c r="W6" s="221"/>
      <c r="X6" s="276"/>
      <c r="Y6" s="221"/>
      <c r="Z6" s="221"/>
      <c r="AA6" s="221"/>
      <c r="AB6" s="78"/>
      <c r="AC6" s="233"/>
      <c r="AD6" s="234"/>
      <c r="AE6" s="78"/>
      <c r="AF6" s="235"/>
      <c r="AG6" s="79" t="str">
        <f t="shared" si="1"/>
        <v xml:space="preserve"> </v>
      </c>
      <c r="AH6" s="79" t="str">
        <f>IF($W6="","JPN",VLOOKUP($W6,参照ﾃｰﾌﾞﾙ!$P$5:$R$223,3,FALSE))</f>
        <v>JPN</v>
      </c>
      <c r="AI6" s="79"/>
      <c r="AJ6" s="79" t="str">
        <f>IF($O6="","",基本データ!$C$13)</f>
        <v/>
      </c>
      <c r="AK6" s="302" t="str">
        <f>IF($O6="","",基本データ!$C$14)</f>
        <v/>
      </c>
      <c r="AL6" s="234"/>
      <c r="AM6" s="78"/>
      <c r="AN6" s="296"/>
    </row>
    <row r="7" spans="1:41" ht="14.25" x14ac:dyDescent="0.25">
      <c r="A7" s="75"/>
      <c r="B7" s="348">
        <v>204</v>
      </c>
      <c r="C7" s="76">
        <v>4</v>
      </c>
      <c r="D7" s="349"/>
      <c r="E7" s="105"/>
      <c r="F7" s="161"/>
      <c r="G7" s="105"/>
      <c r="H7" s="290" t="str">
        <f>IF(N7="","",VLOOKUP(N7,参照ﾃｰﾌﾞﾙ!$W$6:$Y$7,2,FALSE))</f>
        <v/>
      </c>
      <c r="I7" s="350"/>
      <c r="J7" s="108"/>
      <c r="K7" s="78"/>
      <c r="L7" s="78"/>
      <c r="M7" s="76"/>
      <c r="N7" s="252"/>
      <c r="O7" s="220"/>
      <c r="P7" s="368" t="str">
        <f t="shared" si="0"/>
        <v/>
      </c>
      <c r="Q7" s="266"/>
      <c r="R7" s="246"/>
      <c r="S7" s="219"/>
      <c r="T7" s="219"/>
      <c r="U7" s="219"/>
      <c r="V7" s="219"/>
      <c r="W7" s="221"/>
      <c r="X7" s="276"/>
      <c r="Y7" s="221"/>
      <c r="Z7" s="221"/>
      <c r="AA7" s="221"/>
      <c r="AB7" s="78"/>
      <c r="AC7" s="233"/>
      <c r="AD7" s="234"/>
      <c r="AE7" s="78"/>
      <c r="AF7" s="235"/>
      <c r="AG7" s="79" t="str">
        <f t="shared" si="1"/>
        <v xml:space="preserve"> </v>
      </c>
      <c r="AH7" s="79" t="str">
        <f>IF($W7="","JPN",VLOOKUP($W7,参照ﾃｰﾌﾞﾙ!$P$5:$R$223,3,FALSE))</f>
        <v>JPN</v>
      </c>
      <c r="AI7" s="79"/>
      <c r="AJ7" s="79" t="str">
        <f>IF($O7="","",基本データ!$C$13)</f>
        <v/>
      </c>
      <c r="AK7" s="302" t="str">
        <f>IF($O7="","",基本データ!$C$14)</f>
        <v/>
      </c>
      <c r="AL7" s="234"/>
      <c r="AM7" s="78"/>
      <c r="AN7" s="296"/>
    </row>
    <row r="8" spans="1:41" ht="14.25" x14ac:dyDescent="0.25">
      <c r="A8" s="75"/>
      <c r="B8" s="348">
        <v>205</v>
      </c>
      <c r="C8" s="76">
        <v>5</v>
      </c>
      <c r="D8" s="349"/>
      <c r="E8" s="105"/>
      <c r="F8" s="161"/>
      <c r="G8" s="105"/>
      <c r="H8" s="290" t="str">
        <f>IF(N8="","",VLOOKUP(N8,参照ﾃｰﾌﾞﾙ!$W$6:$Y$7,2,FALSE))</f>
        <v/>
      </c>
      <c r="I8" s="350"/>
      <c r="J8" s="108"/>
      <c r="K8" s="78"/>
      <c r="L8" s="78"/>
      <c r="M8" s="76"/>
      <c r="N8" s="252"/>
      <c r="O8" s="220"/>
      <c r="P8" s="368" t="str">
        <f t="shared" si="0"/>
        <v/>
      </c>
      <c r="Q8" s="266"/>
      <c r="R8" s="246"/>
      <c r="S8" s="219"/>
      <c r="T8" s="219"/>
      <c r="U8" s="219"/>
      <c r="V8" s="219"/>
      <c r="W8" s="221"/>
      <c r="X8" s="276"/>
      <c r="Y8" s="221"/>
      <c r="Z8" s="221"/>
      <c r="AA8" s="221"/>
      <c r="AB8" s="78"/>
      <c r="AC8" s="233"/>
      <c r="AD8" s="234"/>
      <c r="AE8" s="78"/>
      <c r="AF8" s="235"/>
      <c r="AG8" s="79" t="str">
        <f t="shared" si="1"/>
        <v xml:space="preserve"> </v>
      </c>
      <c r="AH8" s="79" t="str">
        <f>IF($W8="","JPN",VLOOKUP($W8,参照ﾃｰﾌﾞﾙ!$P$5:$R$223,3,FALSE))</f>
        <v>JPN</v>
      </c>
      <c r="AI8" s="79"/>
      <c r="AJ8" s="79" t="str">
        <f>IF($O8="","",基本データ!$C$13)</f>
        <v/>
      </c>
      <c r="AK8" s="302" t="str">
        <f>IF($O8="","",基本データ!$C$14)</f>
        <v/>
      </c>
      <c r="AL8" s="234"/>
      <c r="AM8" s="78"/>
      <c r="AN8" s="296"/>
    </row>
    <row r="9" spans="1:41" ht="14.25" x14ac:dyDescent="0.25">
      <c r="A9" s="80"/>
      <c r="B9" s="74">
        <v>206</v>
      </c>
      <c r="C9" s="74">
        <v>6</v>
      </c>
      <c r="D9" s="351"/>
      <c r="E9" s="104"/>
      <c r="F9" s="160"/>
      <c r="G9" s="104"/>
      <c r="H9" s="294" t="str">
        <f>IF(N9="","",VLOOKUP(N9,参照ﾃｰﾌﾞﾙ!$W$6:$Y$7,2,FALSE))</f>
        <v/>
      </c>
      <c r="I9" s="352"/>
      <c r="J9" s="109"/>
      <c r="K9" s="83"/>
      <c r="L9" s="83"/>
      <c r="M9" s="74"/>
      <c r="N9" s="253"/>
      <c r="O9" s="222"/>
      <c r="P9" s="369" t="str">
        <f t="shared" si="0"/>
        <v/>
      </c>
      <c r="Q9" s="267"/>
      <c r="R9" s="247"/>
      <c r="S9" s="223"/>
      <c r="T9" s="223"/>
      <c r="U9" s="223"/>
      <c r="V9" s="223"/>
      <c r="W9" s="223"/>
      <c r="X9" s="277"/>
      <c r="Y9" s="223"/>
      <c r="Z9" s="223"/>
      <c r="AA9" s="223"/>
      <c r="AB9" s="83"/>
      <c r="AC9" s="236"/>
      <c r="AD9" s="237"/>
      <c r="AE9" s="83"/>
      <c r="AF9" s="238"/>
      <c r="AG9" s="82" t="str">
        <f t="shared" si="1"/>
        <v xml:space="preserve"> </v>
      </c>
      <c r="AH9" s="82" t="str">
        <f>IF($W9="","JPN",VLOOKUP($W9,参照ﾃｰﾌﾞﾙ!$P$5:$R$223,3,FALSE))</f>
        <v>JPN</v>
      </c>
      <c r="AI9" s="82"/>
      <c r="AJ9" s="82" t="str">
        <f>IF($O9="","",基本データ!$C$13)</f>
        <v/>
      </c>
      <c r="AK9" s="303" t="str">
        <f>IF($O9="","",基本データ!$C$14)</f>
        <v/>
      </c>
      <c r="AL9" s="237"/>
      <c r="AM9" s="83"/>
      <c r="AN9" s="297"/>
    </row>
    <row r="10" spans="1:41" ht="14.25" x14ac:dyDescent="0.25">
      <c r="A10" s="84">
        <v>2</v>
      </c>
      <c r="B10" s="348">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5" t="str">
        <f>IF(N10="","",VLOOKUP(N10,参照ﾃｰﾌﾞﾙ!$W$6:$Y$7,2,FALSE))</f>
        <v/>
      </c>
      <c r="I10" s="353"/>
      <c r="J10" s="187"/>
      <c r="K10" s="193"/>
      <c r="L10" s="217"/>
      <c r="M10" s="216"/>
      <c r="N10" s="254"/>
      <c r="O10" s="224"/>
      <c r="P10" s="370" t="str">
        <f t="shared" si="0"/>
        <v/>
      </c>
      <c r="Q10" s="268"/>
      <c r="R10" s="248"/>
      <c r="S10" s="219"/>
      <c r="T10" s="219"/>
      <c r="U10" s="219"/>
      <c r="V10" s="219"/>
      <c r="W10" s="225"/>
      <c r="X10" s="278"/>
      <c r="Y10" s="225"/>
      <c r="Z10" s="225"/>
      <c r="AA10" s="225"/>
      <c r="AB10" s="217"/>
      <c r="AC10" s="230"/>
      <c r="AD10" s="231"/>
      <c r="AE10" s="217"/>
      <c r="AF10" s="232"/>
      <c r="AG10" s="86" t="str">
        <f t="shared" si="1"/>
        <v xml:space="preserve"> </v>
      </c>
      <c r="AH10" s="86" t="str">
        <f>IF($W10="","JPN",VLOOKUP($W10,参照ﾃｰﾌﾞﾙ!$P$5:$R$223,3,FALSE))</f>
        <v>JPN</v>
      </c>
      <c r="AI10" s="86"/>
      <c r="AJ10" s="86" t="str">
        <f>IF($O10="","",基本データ!$C$13)</f>
        <v/>
      </c>
      <c r="AK10" s="304" t="str">
        <f>IF($O10="","",基本データ!$C$14)</f>
        <v/>
      </c>
      <c r="AL10" s="354"/>
      <c r="AM10" s="355"/>
      <c r="AN10" s="356"/>
    </row>
    <row r="11" spans="1:41" ht="14.25" x14ac:dyDescent="0.25">
      <c r="A11" s="75"/>
      <c r="B11" s="348">
        <v>208</v>
      </c>
      <c r="C11" s="76">
        <v>2</v>
      </c>
      <c r="D11" s="349"/>
      <c r="E11" s="105"/>
      <c r="F11" s="161"/>
      <c r="G11" s="105"/>
      <c r="H11" s="292" t="str">
        <f>IF(N11="","",VLOOKUP(N11,参照ﾃｰﾌﾞﾙ!$W$6:$Y$7,2,FALSE))</f>
        <v/>
      </c>
      <c r="I11" s="350"/>
      <c r="J11" s="108"/>
      <c r="K11" s="78"/>
      <c r="L11" s="78"/>
      <c r="M11" s="76"/>
      <c r="N11" s="252"/>
      <c r="O11" s="220"/>
      <c r="P11" s="368" t="str">
        <f t="shared" si="0"/>
        <v/>
      </c>
      <c r="Q11" s="266"/>
      <c r="R11" s="246"/>
      <c r="S11" s="219"/>
      <c r="T11" s="219"/>
      <c r="U11" s="219"/>
      <c r="V11" s="219"/>
      <c r="W11" s="221"/>
      <c r="X11" s="276"/>
      <c r="Y11" s="221"/>
      <c r="Z11" s="221"/>
      <c r="AA11" s="221"/>
      <c r="AB11" s="78"/>
      <c r="AC11" s="233"/>
      <c r="AD11" s="234"/>
      <c r="AE11" s="78"/>
      <c r="AF11" s="235"/>
      <c r="AG11" s="79" t="str">
        <f t="shared" si="1"/>
        <v xml:space="preserve"> </v>
      </c>
      <c r="AH11" s="79" t="str">
        <f>IF($W11="","JPN",VLOOKUP($W11,参照ﾃｰﾌﾞﾙ!$P$5:$R$223,3,FALSE))</f>
        <v>JPN</v>
      </c>
      <c r="AI11" s="79"/>
      <c r="AJ11" s="79" t="str">
        <f>IF($O11="","",基本データ!$C$13)</f>
        <v/>
      </c>
      <c r="AK11" s="302" t="str">
        <f>IF($O11="","",基本データ!$C$14)</f>
        <v/>
      </c>
      <c r="AL11" s="234"/>
      <c r="AM11" s="78"/>
      <c r="AN11" s="296"/>
    </row>
    <row r="12" spans="1:41" ht="14.25" x14ac:dyDescent="0.25">
      <c r="A12" s="75"/>
      <c r="B12" s="348">
        <v>209</v>
      </c>
      <c r="C12" s="76">
        <v>3</v>
      </c>
      <c r="D12" s="349"/>
      <c r="E12" s="105"/>
      <c r="F12" s="161"/>
      <c r="G12" s="105"/>
      <c r="H12" s="290" t="str">
        <f>IF(N12="","",VLOOKUP(N12,参照ﾃｰﾌﾞﾙ!$W$6:$Y$7,2,FALSE))</f>
        <v/>
      </c>
      <c r="I12" s="350"/>
      <c r="J12" s="108"/>
      <c r="K12" s="78"/>
      <c r="L12" s="78"/>
      <c r="M12" s="76"/>
      <c r="N12" s="252"/>
      <c r="O12" s="220"/>
      <c r="P12" s="368" t="str">
        <f t="shared" si="0"/>
        <v/>
      </c>
      <c r="Q12" s="266"/>
      <c r="R12" s="246"/>
      <c r="S12" s="219"/>
      <c r="T12" s="219"/>
      <c r="U12" s="219"/>
      <c r="V12" s="219"/>
      <c r="W12" s="221"/>
      <c r="X12" s="276"/>
      <c r="Y12" s="221"/>
      <c r="Z12" s="221"/>
      <c r="AA12" s="221"/>
      <c r="AB12" s="78"/>
      <c r="AC12" s="233"/>
      <c r="AD12" s="234"/>
      <c r="AE12" s="78"/>
      <c r="AF12" s="235"/>
      <c r="AG12" s="79" t="str">
        <f t="shared" si="1"/>
        <v xml:space="preserve"> </v>
      </c>
      <c r="AH12" s="79" t="str">
        <f>IF($W12="","JPN",VLOOKUP($W12,参照ﾃｰﾌﾞﾙ!$P$5:$R$223,3,FALSE))</f>
        <v>JPN</v>
      </c>
      <c r="AI12" s="79"/>
      <c r="AJ12" s="79" t="str">
        <f>IF($O12="","",基本データ!$C$13)</f>
        <v/>
      </c>
      <c r="AK12" s="302" t="str">
        <f>IF($O12="","",基本データ!$C$14)</f>
        <v/>
      </c>
      <c r="AL12" s="234"/>
      <c r="AM12" s="78"/>
      <c r="AN12" s="296"/>
    </row>
    <row r="13" spans="1:41" ht="14.25" x14ac:dyDescent="0.25">
      <c r="A13" s="75"/>
      <c r="B13" s="348">
        <v>210</v>
      </c>
      <c r="C13" s="76">
        <v>4</v>
      </c>
      <c r="D13" s="349"/>
      <c r="E13" s="105"/>
      <c r="F13" s="161"/>
      <c r="G13" s="105"/>
      <c r="H13" s="290" t="str">
        <f>IF(N13="","",VLOOKUP(N13,参照ﾃｰﾌﾞﾙ!$W$6:$Y$7,2,FALSE))</f>
        <v/>
      </c>
      <c r="I13" s="350"/>
      <c r="J13" s="108"/>
      <c r="K13" s="78"/>
      <c r="L13" s="78"/>
      <c r="M13" s="76"/>
      <c r="N13" s="252"/>
      <c r="O13" s="220"/>
      <c r="P13" s="368" t="str">
        <f t="shared" si="0"/>
        <v/>
      </c>
      <c r="Q13" s="266"/>
      <c r="R13" s="246"/>
      <c r="S13" s="219"/>
      <c r="T13" s="219"/>
      <c r="U13" s="219"/>
      <c r="V13" s="219"/>
      <c r="W13" s="221"/>
      <c r="X13" s="276"/>
      <c r="Y13" s="221"/>
      <c r="Z13" s="221"/>
      <c r="AA13" s="221"/>
      <c r="AB13" s="78"/>
      <c r="AC13" s="233"/>
      <c r="AD13" s="234"/>
      <c r="AE13" s="78"/>
      <c r="AF13" s="235"/>
      <c r="AG13" s="79" t="str">
        <f t="shared" si="1"/>
        <v xml:space="preserve"> </v>
      </c>
      <c r="AH13" s="79" t="str">
        <f>IF($W13="","JPN",VLOOKUP($W13,参照ﾃｰﾌﾞﾙ!$P$5:$R$223,3,FALSE))</f>
        <v>JPN</v>
      </c>
      <c r="AI13" s="79"/>
      <c r="AJ13" s="79" t="str">
        <f>IF($O13="","",基本データ!$C$13)</f>
        <v/>
      </c>
      <c r="AK13" s="302" t="str">
        <f>IF($O13="","",基本データ!$C$14)</f>
        <v/>
      </c>
      <c r="AL13" s="234"/>
      <c r="AM13" s="78"/>
      <c r="AN13" s="296"/>
    </row>
    <row r="14" spans="1:41" ht="14.25" x14ac:dyDescent="0.25">
      <c r="A14" s="75"/>
      <c r="B14" s="348">
        <v>211</v>
      </c>
      <c r="C14" s="76">
        <v>5</v>
      </c>
      <c r="D14" s="349"/>
      <c r="E14" s="105"/>
      <c r="F14" s="161"/>
      <c r="G14" s="105"/>
      <c r="H14" s="290" t="str">
        <f>IF(N14="","",VLOOKUP(N14,参照ﾃｰﾌﾞﾙ!$W$6:$Y$7,2,FALSE))</f>
        <v/>
      </c>
      <c r="I14" s="350"/>
      <c r="J14" s="108"/>
      <c r="K14" s="78"/>
      <c r="L14" s="78"/>
      <c r="M14" s="76"/>
      <c r="N14" s="252"/>
      <c r="O14" s="220"/>
      <c r="P14" s="368" t="str">
        <f t="shared" si="0"/>
        <v/>
      </c>
      <c r="Q14" s="266"/>
      <c r="R14" s="246"/>
      <c r="S14" s="219"/>
      <c r="T14" s="219"/>
      <c r="U14" s="219"/>
      <c r="V14" s="219"/>
      <c r="W14" s="221"/>
      <c r="X14" s="276"/>
      <c r="Y14" s="221"/>
      <c r="Z14" s="221"/>
      <c r="AA14" s="221"/>
      <c r="AB14" s="78"/>
      <c r="AC14" s="233"/>
      <c r="AD14" s="234"/>
      <c r="AE14" s="78"/>
      <c r="AF14" s="235"/>
      <c r="AG14" s="79" t="str">
        <f t="shared" si="1"/>
        <v xml:space="preserve"> </v>
      </c>
      <c r="AH14" s="79" t="str">
        <f>IF($W14="","JPN",VLOOKUP($W14,参照ﾃｰﾌﾞﾙ!$P$5:$R$223,3,FALSE))</f>
        <v>JPN</v>
      </c>
      <c r="AI14" s="79"/>
      <c r="AJ14" s="79" t="str">
        <f>IF($O14="","",基本データ!$C$13)</f>
        <v/>
      </c>
      <c r="AK14" s="302" t="str">
        <f>IF($O14="","",基本データ!$C$14)</f>
        <v/>
      </c>
      <c r="AL14" s="234"/>
      <c r="AM14" s="78"/>
      <c r="AN14" s="296"/>
    </row>
    <row r="15" spans="1:41" ht="14.25" x14ac:dyDescent="0.25">
      <c r="A15" s="80"/>
      <c r="B15" s="74">
        <v>212</v>
      </c>
      <c r="C15" s="74">
        <v>6</v>
      </c>
      <c r="D15" s="351"/>
      <c r="E15" s="104"/>
      <c r="F15" s="160"/>
      <c r="G15" s="104"/>
      <c r="H15" s="294" t="str">
        <f>IF(N15="","",VLOOKUP(N15,参照ﾃｰﾌﾞﾙ!$W$6:$Y$7,2,FALSE))</f>
        <v/>
      </c>
      <c r="I15" s="352"/>
      <c r="J15" s="109"/>
      <c r="K15" s="83"/>
      <c r="L15" s="83"/>
      <c r="M15" s="74"/>
      <c r="N15" s="253"/>
      <c r="O15" s="222"/>
      <c r="P15" s="369" t="str">
        <f t="shared" si="0"/>
        <v/>
      </c>
      <c r="Q15" s="267"/>
      <c r="R15" s="247"/>
      <c r="S15" s="223"/>
      <c r="T15" s="223"/>
      <c r="U15" s="223"/>
      <c r="V15" s="223"/>
      <c r="W15" s="223"/>
      <c r="X15" s="277"/>
      <c r="Y15" s="223"/>
      <c r="Z15" s="223"/>
      <c r="AA15" s="223"/>
      <c r="AB15" s="83"/>
      <c r="AC15" s="236"/>
      <c r="AD15" s="237"/>
      <c r="AE15" s="83"/>
      <c r="AF15" s="238"/>
      <c r="AG15" s="82" t="str">
        <f t="shared" si="1"/>
        <v xml:space="preserve"> </v>
      </c>
      <c r="AH15" s="82" t="str">
        <f>IF($W15="","JPN",VLOOKUP($W15,参照ﾃｰﾌﾞﾙ!$P$5:$R$223,3,FALSE))</f>
        <v>JPN</v>
      </c>
      <c r="AI15" s="82"/>
      <c r="AJ15" s="82" t="str">
        <f>IF($O15="","",基本データ!$C$13)</f>
        <v/>
      </c>
      <c r="AK15" s="303" t="str">
        <f>IF($O15="","",基本データ!$C$14)</f>
        <v/>
      </c>
      <c r="AL15" s="237"/>
      <c r="AM15" s="83"/>
      <c r="AN15" s="297"/>
    </row>
    <row r="16" spans="1:41" ht="14.25" x14ac:dyDescent="0.25">
      <c r="A16" s="84">
        <v>3</v>
      </c>
      <c r="B16" s="348">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5" t="str">
        <f>IF(N16="","",VLOOKUP(N16,参照ﾃｰﾌﾞﾙ!$W$6:$Y$7,2,FALSE))</f>
        <v/>
      </c>
      <c r="I16" s="353"/>
      <c r="J16" s="187"/>
      <c r="K16" s="193"/>
      <c r="L16" s="217"/>
      <c r="M16" s="216"/>
      <c r="N16" s="254"/>
      <c r="O16" s="224"/>
      <c r="P16" s="370" t="str">
        <f t="shared" si="0"/>
        <v/>
      </c>
      <c r="Q16" s="268"/>
      <c r="R16" s="248"/>
      <c r="S16" s="219"/>
      <c r="T16" s="219"/>
      <c r="U16" s="219"/>
      <c r="V16" s="219"/>
      <c r="W16" s="225"/>
      <c r="X16" s="278"/>
      <c r="Y16" s="225"/>
      <c r="Z16" s="225"/>
      <c r="AA16" s="225"/>
      <c r="AB16" s="217"/>
      <c r="AC16" s="230"/>
      <c r="AD16" s="231"/>
      <c r="AE16" s="217"/>
      <c r="AF16" s="232"/>
      <c r="AG16" s="86" t="str">
        <f t="shared" si="1"/>
        <v xml:space="preserve"> </v>
      </c>
      <c r="AH16" s="86" t="str">
        <f>IF($W16="","JPN",VLOOKUP($W16,参照ﾃｰﾌﾞﾙ!$P$5:$R$223,3,FALSE))</f>
        <v>JPN</v>
      </c>
      <c r="AI16" s="86"/>
      <c r="AJ16" s="86" t="str">
        <f>IF($O16="","",基本データ!$C$13)</f>
        <v/>
      </c>
      <c r="AK16" s="304" t="str">
        <f>IF($O16="","",基本データ!$C$14)</f>
        <v/>
      </c>
      <c r="AL16" s="354"/>
      <c r="AM16" s="355"/>
      <c r="AN16" s="356"/>
    </row>
    <row r="17" spans="1:40" ht="14.25" x14ac:dyDescent="0.25">
      <c r="A17" s="75"/>
      <c r="B17" s="348">
        <v>214</v>
      </c>
      <c r="C17" s="76">
        <v>2</v>
      </c>
      <c r="D17" s="349"/>
      <c r="E17" s="105"/>
      <c r="F17" s="161"/>
      <c r="G17" s="105"/>
      <c r="H17" s="292" t="str">
        <f>IF(N17="","",VLOOKUP(N17,参照ﾃｰﾌﾞﾙ!$W$6:$Y$7,2,FALSE))</f>
        <v/>
      </c>
      <c r="I17" s="350"/>
      <c r="J17" s="108"/>
      <c r="K17" s="78"/>
      <c r="L17" s="78"/>
      <c r="M17" s="76"/>
      <c r="N17" s="252"/>
      <c r="O17" s="220"/>
      <c r="P17" s="368" t="str">
        <f t="shared" si="0"/>
        <v/>
      </c>
      <c r="Q17" s="266"/>
      <c r="R17" s="246"/>
      <c r="S17" s="219"/>
      <c r="T17" s="219"/>
      <c r="U17" s="219"/>
      <c r="V17" s="219"/>
      <c r="W17" s="221"/>
      <c r="X17" s="276"/>
      <c r="Y17" s="221"/>
      <c r="Z17" s="221"/>
      <c r="AA17" s="221"/>
      <c r="AB17" s="78"/>
      <c r="AC17" s="233"/>
      <c r="AD17" s="234"/>
      <c r="AE17" s="78"/>
      <c r="AF17" s="235"/>
      <c r="AG17" s="79" t="str">
        <f t="shared" si="1"/>
        <v xml:space="preserve"> </v>
      </c>
      <c r="AH17" s="79" t="str">
        <f>IF($W17="","JPN",VLOOKUP($W17,参照ﾃｰﾌﾞﾙ!$P$5:$R$223,3,FALSE))</f>
        <v>JPN</v>
      </c>
      <c r="AI17" s="79"/>
      <c r="AJ17" s="79" t="str">
        <f>IF($O17="","",基本データ!$C$13)</f>
        <v/>
      </c>
      <c r="AK17" s="302" t="str">
        <f>IF($O17="","",基本データ!$C$14)</f>
        <v/>
      </c>
      <c r="AL17" s="234"/>
      <c r="AM17" s="78"/>
      <c r="AN17" s="296"/>
    </row>
    <row r="18" spans="1:40" ht="14.25" x14ac:dyDescent="0.25">
      <c r="A18" s="75"/>
      <c r="B18" s="348">
        <v>215</v>
      </c>
      <c r="C18" s="76">
        <v>3</v>
      </c>
      <c r="D18" s="349"/>
      <c r="E18" s="105"/>
      <c r="F18" s="161"/>
      <c r="G18" s="105"/>
      <c r="H18" s="290" t="str">
        <f>IF(N18="","",VLOOKUP(N18,参照ﾃｰﾌﾞﾙ!$W$6:$Y$7,2,FALSE))</f>
        <v/>
      </c>
      <c r="I18" s="350"/>
      <c r="J18" s="108"/>
      <c r="K18" s="78"/>
      <c r="L18" s="78"/>
      <c r="M18" s="76"/>
      <c r="N18" s="252"/>
      <c r="O18" s="220"/>
      <c r="P18" s="368" t="str">
        <f t="shared" si="0"/>
        <v/>
      </c>
      <c r="Q18" s="266"/>
      <c r="R18" s="246"/>
      <c r="S18" s="219"/>
      <c r="T18" s="219"/>
      <c r="U18" s="219"/>
      <c r="V18" s="219"/>
      <c r="W18" s="221"/>
      <c r="X18" s="276"/>
      <c r="Y18" s="221"/>
      <c r="Z18" s="221"/>
      <c r="AA18" s="221"/>
      <c r="AB18" s="78"/>
      <c r="AC18" s="233"/>
      <c r="AD18" s="234"/>
      <c r="AE18" s="78"/>
      <c r="AF18" s="235"/>
      <c r="AG18" s="79" t="str">
        <f t="shared" si="1"/>
        <v xml:space="preserve"> </v>
      </c>
      <c r="AH18" s="79" t="str">
        <f>IF($W18="","JPN",VLOOKUP($W18,参照ﾃｰﾌﾞﾙ!$P$5:$R$223,3,FALSE))</f>
        <v>JPN</v>
      </c>
      <c r="AI18" s="79"/>
      <c r="AJ18" s="79" t="str">
        <f>IF($O18="","",基本データ!$C$13)</f>
        <v/>
      </c>
      <c r="AK18" s="302" t="str">
        <f>IF($O18="","",基本データ!$C$14)</f>
        <v/>
      </c>
      <c r="AL18" s="234"/>
      <c r="AM18" s="78"/>
      <c r="AN18" s="296"/>
    </row>
    <row r="19" spans="1:40" ht="14.25" x14ac:dyDescent="0.25">
      <c r="A19" s="75"/>
      <c r="B19" s="348">
        <v>216</v>
      </c>
      <c r="C19" s="76">
        <v>4</v>
      </c>
      <c r="D19" s="349"/>
      <c r="E19" s="105"/>
      <c r="F19" s="161"/>
      <c r="G19" s="105"/>
      <c r="H19" s="290" t="str">
        <f>IF(N19="","",VLOOKUP(N19,参照ﾃｰﾌﾞﾙ!$W$6:$Y$7,2,FALSE))</f>
        <v/>
      </c>
      <c r="I19" s="350"/>
      <c r="J19" s="108"/>
      <c r="K19" s="78"/>
      <c r="L19" s="78"/>
      <c r="M19" s="76"/>
      <c r="N19" s="252"/>
      <c r="O19" s="220"/>
      <c r="P19" s="368" t="str">
        <f t="shared" si="0"/>
        <v/>
      </c>
      <c r="Q19" s="266"/>
      <c r="R19" s="246"/>
      <c r="S19" s="219"/>
      <c r="T19" s="219"/>
      <c r="U19" s="219"/>
      <c r="V19" s="219"/>
      <c r="W19" s="221"/>
      <c r="X19" s="276"/>
      <c r="Y19" s="221"/>
      <c r="Z19" s="221"/>
      <c r="AA19" s="221"/>
      <c r="AB19" s="78"/>
      <c r="AC19" s="233"/>
      <c r="AD19" s="234"/>
      <c r="AE19" s="78"/>
      <c r="AF19" s="235"/>
      <c r="AG19" s="79" t="str">
        <f t="shared" si="1"/>
        <v xml:space="preserve"> </v>
      </c>
      <c r="AH19" s="79" t="str">
        <f>IF($W19="","JPN",VLOOKUP($W19,参照ﾃｰﾌﾞﾙ!$P$5:$R$223,3,FALSE))</f>
        <v>JPN</v>
      </c>
      <c r="AI19" s="79"/>
      <c r="AJ19" s="79" t="str">
        <f>IF($O19="","",基本データ!$C$13)</f>
        <v/>
      </c>
      <c r="AK19" s="302" t="str">
        <f>IF($O19="","",基本データ!$C$14)</f>
        <v/>
      </c>
      <c r="AL19" s="234"/>
      <c r="AM19" s="78"/>
      <c r="AN19" s="296"/>
    </row>
    <row r="20" spans="1:40" ht="14.25" x14ac:dyDescent="0.25">
      <c r="A20" s="75"/>
      <c r="B20" s="348">
        <v>217</v>
      </c>
      <c r="C20" s="76">
        <v>5</v>
      </c>
      <c r="D20" s="349"/>
      <c r="E20" s="105"/>
      <c r="F20" s="161"/>
      <c r="G20" s="105"/>
      <c r="H20" s="290" t="str">
        <f>IF(N20="","",VLOOKUP(N20,参照ﾃｰﾌﾞﾙ!$W$6:$Y$7,2,FALSE))</f>
        <v/>
      </c>
      <c r="I20" s="350"/>
      <c r="J20" s="108"/>
      <c r="K20" s="78"/>
      <c r="L20" s="78"/>
      <c r="M20" s="76"/>
      <c r="N20" s="252"/>
      <c r="O20" s="220"/>
      <c r="P20" s="368" t="str">
        <f t="shared" si="0"/>
        <v/>
      </c>
      <c r="Q20" s="266"/>
      <c r="R20" s="246"/>
      <c r="S20" s="219"/>
      <c r="T20" s="219"/>
      <c r="U20" s="219"/>
      <c r="V20" s="219"/>
      <c r="W20" s="221"/>
      <c r="X20" s="276"/>
      <c r="Y20" s="221"/>
      <c r="Z20" s="221"/>
      <c r="AA20" s="221"/>
      <c r="AB20" s="78"/>
      <c r="AC20" s="233"/>
      <c r="AD20" s="234"/>
      <c r="AE20" s="78"/>
      <c r="AF20" s="235"/>
      <c r="AG20" s="79" t="str">
        <f t="shared" si="1"/>
        <v xml:space="preserve"> </v>
      </c>
      <c r="AH20" s="79" t="str">
        <f>IF($W20="","JPN",VLOOKUP($W20,参照ﾃｰﾌﾞﾙ!$P$5:$R$223,3,FALSE))</f>
        <v>JPN</v>
      </c>
      <c r="AI20" s="79"/>
      <c r="AJ20" s="79" t="str">
        <f>IF($O20="","",基本データ!$C$13)</f>
        <v/>
      </c>
      <c r="AK20" s="302" t="str">
        <f>IF($O20="","",基本データ!$C$14)</f>
        <v/>
      </c>
      <c r="AL20" s="234"/>
      <c r="AM20" s="78"/>
      <c r="AN20" s="296"/>
    </row>
    <row r="21" spans="1:40" ht="14.25" x14ac:dyDescent="0.25">
      <c r="A21" s="80"/>
      <c r="B21" s="74">
        <v>218</v>
      </c>
      <c r="C21" s="74">
        <v>6</v>
      </c>
      <c r="D21" s="351"/>
      <c r="E21" s="104"/>
      <c r="F21" s="160"/>
      <c r="G21" s="104"/>
      <c r="H21" s="294" t="str">
        <f>IF(N21="","",VLOOKUP(N21,参照ﾃｰﾌﾞﾙ!$W$6:$Y$7,2,FALSE))</f>
        <v/>
      </c>
      <c r="I21" s="352"/>
      <c r="J21" s="109"/>
      <c r="K21" s="83"/>
      <c r="L21" s="83"/>
      <c r="M21" s="74"/>
      <c r="N21" s="253"/>
      <c r="O21" s="222"/>
      <c r="P21" s="369" t="str">
        <f t="shared" si="0"/>
        <v/>
      </c>
      <c r="Q21" s="267"/>
      <c r="R21" s="247"/>
      <c r="S21" s="223"/>
      <c r="T21" s="223"/>
      <c r="U21" s="223"/>
      <c r="V21" s="223"/>
      <c r="W21" s="223"/>
      <c r="X21" s="277"/>
      <c r="Y21" s="223"/>
      <c r="Z21" s="223"/>
      <c r="AA21" s="223"/>
      <c r="AB21" s="83"/>
      <c r="AC21" s="236"/>
      <c r="AD21" s="237"/>
      <c r="AE21" s="83"/>
      <c r="AF21" s="238"/>
      <c r="AG21" s="82" t="str">
        <f t="shared" si="1"/>
        <v xml:space="preserve"> </v>
      </c>
      <c r="AH21" s="82" t="str">
        <f>IF($W21="","JPN",VLOOKUP($W21,参照ﾃｰﾌﾞﾙ!$P$5:$R$223,3,FALSE))</f>
        <v>JPN</v>
      </c>
      <c r="AI21" s="82"/>
      <c r="AJ21" s="82" t="str">
        <f>IF($O21="","",基本データ!$C$13)</f>
        <v/>
      </c>
      <c r="AK21" s="303" t="str">
        <f>IF($O21="","",基本データ!$C$14)</f>
        <v/>
      </c>
      <c r="AL21" s="237"/>
      <c r="AM21" s="83"/>
      <c r="AN21" s="297"/>
    </row>
    <row r="22" spans="1:40" ht="14.25" x14ac:dyDescent="0.25">
      <c r="A22" s="84">
        <v>4</v>
      </c>
      <c r="B22" s="348">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5" t="str">
        <f>IF(N22="","",VLOOKUP(N22,参照ﾃｰﾌﾞﾙ!$W$6:$Y$7,2,FALSE))</f>
        <v/>
      </c>
      <c r="I22" s="353"/>
      <c r="J22" s="187"/>
      <c r="K22" s="193"/>
      <c r="L22" s="217"/>
      <c r="M22" s="216"/>
      <c r="N22" s="254"/>
      <c r="O22" s="224"/>
      <c r="P22" s="370" t="str">
        <f t="shared" si="0"/>
        <v/>
      </c>
      <c r="Q22" s="268"/>
      <c r="R22" s="248"/>
      <c r="S22" s="219"/>
      <c r="T22" s="219"/>
      <c r="U22" s="219"/>
      <c r="V22" s="219"/>
      <c r="W22" s="225"/>
      <c r="X22" s="278"/>
      <c r="Y22" s="225"/>
      <c r="Z22" s="225"/>
      <c r="AA22" s="225"/>
      <c r="AB22" s="217"/>
      <c r="AC22" s="230"/>
      <c r="AD22" s="231"/>
      <c r="AE22" s="217"/>
      <c r="AF22" s="232"/>
      <c r="AG22" s="86" t="str">
        <f t="shared" si="1"/>
        <v xml:space="preserve"> </v>
      </c>
      <c r="AH22" s="86" t="str">
        <f>IF($W22="","JPN",VLOOKUP($W22,参照ﾃｰﾌﾞﾙ!$P$5:$R$223,3,FALSE))</f>
        <v>JPN</v>
      </c>
      <c r="AI22" s="86"/>
      <c r="AJ22" s="86" t="str">
        <f>IF($O22="","",基本データ!$C$13)</f>
        <v/>
      </c>
      <c r="AK22" s="304" t="str">
        <f>IF($O22="","",基本データ!$C$14)</f>
        <v/>
      </c>
      <c r="AL22" s="354"/>
      <c r="AM22" s="355"/>
      <c r="AN22" s="356"/>
    </row>
    <row r="23" spans="1:40" ht="14.25" x14ac:dyDescent="0.25">
      <c r="A23" s="75"/>
      <c r="B23" s="348">
        <v>220</v>
      </c>
      <c r="C23" s="76">
        <v>2</v>
      </c>
      <c r="D23" s="349"/>
      <c r="E23" s="105"/>
      <c r="F23" s="161"/>
      <c r="G23" s="105"/>
      <c r="H23" s="292" t="str">
        <f>IF(N23="","",VLOOKUP(N23,参照ﾃｰﾌﾞﾙ!$W$6:$Y$7,2,FALSE))</f>
        <v/>
      </c>
      <c r="I23" s="350"/>
      <c r="J23" s="108"/>
      <c r="K23" s="78"/>
      <c r="L23" s="78"/>
      <c r="M23" s="76"/>
      <c r="N23" s="252"/>
      <c r="O23" s="220"/>
      <c r="P23" s="368" t="str">
        <f t="shared" si="0"/>
        <v/>
      </c>
      <c r="Q23" s="266"/>
      <c r="R23" s="246"/>
      <c r="S23" s="219"/>
      <c r="T23" s="219"/>
      <c r="U23" s="219"/>
      <c r="V23" s="219"/>
      <c r="W23" s="221"/>
      <c r="X23" s="276"/>
      <c r="Y23" s="221"/>
      <c r="Z23" s="221"/>
      <c r="AA23" s="221"/>
      <c r="AB23" s="78"/>
      <c r="AC23" s="233"/>
      <c r="AD23" s="234"/>
      <c r="AE23" s="78"/>
      <c r="AF23" s="235"/>
      <c r="AG23" s="79" t="str">
        <f t="shared" si="1"/>
        <v xml:space="preserve"> </v>
      </c>
      <c r="AH23" s="79" t="str">
        <f>IF($W23="","JPN",VLOOKUP($W23,参照ﾃｰﾌﾞﾙ!$P$5:$R$223,3,FALSE))</f>
        <v>JPN</v>
      </c>
      <c r="AI23" s="79"/>
      <c r="AJ23" s="79" t="str">
        <f>IF($O23="","",基本データ!$C$13)</f>
        <v/>
      </c>
      <c r="AK23" s="302" t="str">
        <f>IF($O23="","",基本データ!$C$14)</f>
        <v/>
      </c>
      <c r="AL23" s="234"/>
      <c r="AM23" s="78"/>
      <c r="AN23" s="296"/>
    </row>
    <row r="24" spans="1:40" ht="14.25" x14ac:dyDescent="0.25">
      <c r="A24" s="75"/>
      <c r="B24" s="348">
        <v>221</v>
      </c>
      <c r="C24" s="76">
        <v>3</v>
      </c>
      <c r="D24" s="349"/>
      <c r="E24" s="105"/>
      <c r="F24" s="161"/>
      <c r="G24" s="105"/>
      <c r="H24" s="290" t="str">
        <f>IF(N24="","",VLOOKUP(N24,参照ﾃｰﾌﾞﾙ!$W$6:$Y$7,2,FALSE))</f>
        <v/>
      </c>
      <c r="I24" s="350"/>
      <c r="J24" s="108"/>
      <c r="K24" s="78"/>
      <c r="L24" s="78"/>
      <c r="M24" s="76"/>
      <c r="N24" s="252"/>
      <c r="O24" s="220"/>
      <c r="P24" s="368" t="str">
        <f t="shared" si="0"/>
        <v/>
      </c>
      <c r="Q24" s="266"/>
      <c r="R24" s="246"/>
      <c r="S24" s="219"/>
      <c r="T24" s="219"/>
      <c r="U24" s="219"/>
      <c r="V24" s="219"/>
      <c r="W24" s="221"/>
      <c r="X24" s="276"/>
      <c r="Y24" s="221"/>
      <c r="Z24" s="221"/>
      <c r="AA24" s="221"/>
      <c r="AB24" s="78"/>
      <c r="AC24" s="233"/>
      <c r="AD24" s="234"/>
      <c r="AE24" s="78"/>
      <c r="AF24" s="235"/>
      <c r="AG24" s="79" t="str">
        <f t="shared" si="1"/>
        <v xml:space="preserve"> </v>
      </c>
      <c r="AH24" s="79" t="str">
        <f>IF($W24="","JPN",VLOOKUP($W24,参照ﾃｰﾌﾞﾙ!$P$5:$R$223,3,FALSE))</f>
        <v>JPN</v>
      </c>
      <c r="AI24" s="79"/>
      <c r="AJ24" s="79" t="str">
        <f>IF($O24="","",基本データ!$C$13)</f>
        <v/>
      </c>
      <c r="AK24" s="302" t="str">
        <f>IF($O24="","",基本データ!$C$14)</f>
        <v/>
      </c>
      <c r="AL24" s="234"/>
      <c r="AM24" s="78"/>
      <c r="AN24" s="296"/>
    </row>
    <row r="25" spans="1:40" ht="14.25" x14ac:dyDescent="0.25">
      <c r="A25" s="75"/>
      <c r="B25" s="348">
        <v>222</v>
      </c>
      <c r="C25" s="76">
        <v>4</v>
      </c>
      <c r="D25" s="349"/>
      <c r="E25" s="105"/>
      <c r="F25" s="161"/>
      <c r="G25" s="105"/>
      <c r="H25" s="290" t="str">
        <f>IF(N25="","",VLOOKUP(N25,参照ﾃｰﾌﾞﾙ!$W$6:$Y$7,2,FALSE))</f>
        <v/>
      </c>
      <c r="I25" s="350"/>
      <c r="J25" s="108"/>
      <c r="K25" s="78"/>
      <c r="L25" s="78"/>
      <c r="M25" s="76"/>
      <c r="N25" s="252"/>
      <c r="O25" s="220"/>
      <c r="P25" s="368" t="str">
        <f t="shared" si="0"/>
        <v/>
      </c>
      <c r="Q25" s="266"/>
      <c r="R25" s="246"/>
      <c r="S25" s="219"/>
      <c r="T25" s="219"/>
      <c r="U25" s="219"/>
      <c r="V25" s="219"/>
      <c r="W25" s="221"/>
      <c r="X25" s="276"/>
      <c r="Y25" s="221"/>
      <c r="Z25" s="221"/>
      <c r="AA25" s="221"/>
      <c r="AB25" s="78"/>
      <c r="AC25" s="233"/>
      <c r="AD25" s="234"/>
      <c r="AE25" s="78"/>
      <c r="AF25" s="235"/>
      <c r="AG25" s="79" t="str">
        <f t="shared" si="1"/>
        <v xml:space="preserve"> </v>
      </c>
      <c r="AH25" s="79" t="str">
        <f>IF($W25="","JPN",VLOOKUP($W25,参照ﾃｰﾌﾞﾙ!$P$5:$R$223,3,FALSE))</f>
        <v>JPN</v>
      </c>
      <c r="AI25" s="79"/>
      <c r="AJ25" s="79" t="str">
        <f>IF($O25="","",基本データ!$C$13)</f>
        <v/>
      </c>
      <c r="AK25" s="302" t="str">
        <f>IF($O25="","",基本データ!$C$14)</f>
        <v/>
      </c>
      <c r="AL25" s="234"/>
      <c r="AM25" s="78"/>
      <c r="AN25" s="296"/>
    </row>
    <row r="26" spans="1:40" ht="14.25" x14ac:dyDescent="0.25">
      <c r="A26" s="75"/>
      <c r="B26" s="348">
        <v>223</v>
      </c>
      <c r="C26" s="76">
        <v>5</v>
      </c>
      <c r="D26" s="349"/>
      <c r="E26" s="105"/>
      <c r="F26" s="161"/>
      <c r="G26" s="105"/>
      <c r="H26" s="290" t="str">
        <f>IF(N26="","",VLOOKUP(N26,参照ﾃｰﾌﾞﾙ!$W$6:$Y$7,2,FALSE))</f>
        <v/>
      </c>
      <c r="I26" s="350"/>
      <c r="J26" s="108"/>
      <c r="K26" s="78"/>
      <c r="L26" s="78"/>
      <c r="M26" s="76"/>
      <c r="N26" s="252"/>
      <c r="O26" s="220"/>
      <c r="P26" s="368" t="str">
        <f t="shared" si="0"/>
        <v/>
      </c>
      <c r="Q26" s="266"/>
      <c r="R26" s="246"/>
      <c r="S26" s="219"/>
      <c r="T26" s="219"/>
      <c r="U26" s="219"/>
      <c r="V26" s="219"/>
      <c r="W26" s="221"/>
      <c r="X26" s="276"/>
      <c r="Y26" s="221"/>
      <c r="Z26" s="221"/>
      <c r="AA26" s="221"/>
      <c r="AB26" s="78"/>
      <c r="AC26" s="233"/>
      <c r="AD26" s="234"/>
      <c r="AE26" s="78"/>
      <c r="AF26" s="235"/>
      <c r="AG26" s="79" t="str">
        <f t="shared" si="1"/>
        <v xml:space="preserve"> </v>
      </c>
      <c r="AH26" s="79" t="str">
        <f>IF($W26="","JPN",VLOOKUP($W26,参照ﾃｰﾌﾞﾙ!$P$5:$R$223,3,FALSE))</f>
        <v>JPN</v>
      </c>
      <c r="AI26" s="79"/>
      <c r="AJ26" s="79" t="str">
        <f>IF($O26="","",基本データ!$C$13)</f>
        <v/>
      </c>
      <c r="AK26" s="302" t="str">
        <f>IF($O26="","",基本データ!$C$14)</f>
        <v/>
      </c>
      <c r="AL26" s="234"/>
      <c r="AM26" s="78"/>
      <c r="AN26" s="296"/>
    </row>
    <row r="27" spans="1:40" ht="14.25" x14ac:dyDescent="0.25">
      <c r="A27" s="80"/>
      <c r="B27" s="74">
        <v>224</v>
      </c>
      <c r="C27" s="74">
        <v>6</v>
      </c>
      <c r="D27" s="351"/>
      <c r="E27" s="104"/>
      <c r="F27" s="160"/>
      <c r="G27" s="104"/>
      <c r="H27" s="294" t="str">
        <f>IF(N27="","",VLOOKUP(N27,参照ﾃｰﾌﾞﾙ!$W$6:$Y$7,2,FALSE))</f>
        <v/>
      </c>
      <c r="I27" s="352"/>
      <c r="J27" s="109"/>
      <c r="K27" s="83"/>
      <c r="L27" s="83"/>
      <c r="M27" s="74"/>
      <c r="N27" s="253"/>
      <c r="O27" s="222"/>
      <c r="P27" s="369" t="str">
        <f t="shared" si="0"/>
        <v/>
      </c>
      <c r="Q27" s="267"/>
      <c r="R27" s="247"/>
      <c r="S27" s="223"/>
      <c r="T27" s="223"/>
      <c r="U27" s="223"/>
      <c r="V27" s="223"/>
      <c r="W27" s="223"/>
      <c r="X27" s="277"/>
      <c r="Y27" s="223"/>
      <c r="Z27" s="223"/>
      <c r="AA27" s="223"/>
      <c r="AB27" s="83"/>
      <c r="AC27" s="236"/>
      <c r="AD27" s="237"/>
      <c r="AE27" s="83"/>
      <c r="AF27" s="238"/>
      <c r="AG27" s="82" t="str">
        <f t="shared" si="1"/>
        <v xml:space="preserve"> </v>
      </c>
      <c r="AH27" s="82" t="str">
        <f>IF($W27="","JPN",VLOOKUP($W27,参照ﾃｰﾌﾞﾙ!$P$5:$R$223,3,FALSE))</f>
        <v>JPN</v>
      </c>
      <c r="AI27" s="82"/>
      <c r="AJ27" s="82" t="str">
        <f>IF($O27="","",基本データ!$C$13)</f>
        <v/>
      </c>
      <c r="AK27" s="303" t="str">
        <f>IF($O27="","",基本データ!$C$14)</f>
        <v/>
      </c>
      <c r="AL27" s="237"/>
      <c r="AM27" s="83"/>
      <c r="AN27" s="297"/>
    </row>
    <row r="28" spans="1:40" ht="14.25" x14ac:dyDescent="0.25">
      <c r="A28" s="84">
        <v>5</v>
      </c>
      <c r="B28" s="348">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4" t="str">
        <f>IF(N28="","",VLOOKUP(N28,参照ﾃｰﾌﾞﾙ!$W$6:$Y$7,2,FALSE))</f>
        <v/>
      </c>
      <c r="I28" s="353"/>
      <c r="J28" s="187"/>
      <c r="K28" s="193"/>
      <c r="L28" s="217"/>
      <c r="M28" s="216"/>
      <c r="N28" s="254"/>
      <c r="O28" s="224"/>
      <c r="P28" s="370" t="str">
        <f t="shared" si="0"/>
        <v/>
      </c>
      <c r="Q28" s="268"/>
      <c r="R28" s="248"/>
      <c r="S28" s="219"/>
      <c r="T28" s="219"/>
      <c r="U28" s="219"/>
      <c r="V28" s="219"/>
      <c r="W28" s="225"/>
      <c r="X28" s="278"/>
      <c r="Y28" s="225"/>
      <c r="Z28" s="225"/>
      <c r="AA28" s="225"/>
      <c r="AB28" s="217"/>
      <c r="AC28" s="230"/>
      <c r="AD28" s="231"/>
      <c r="AE28" s="217"/>
      <c r="AF28" s="232"/>
      <c r="AG28" s="86" t="str">
        <f t="shared" si="1"/>
        <v xml:space="preserve"> </v>
      </c>
      <c r="AH28" s="86" t="str">
        <f>IF($W28="","JPN",VLOOKUP($W28,参照ﾃｰﾌﾞﾙ!$P$5:$R$223,3,FALSE))</f>
        <v>JPN</v>
      </c>
      <c r="AI28" s="86"/>
      <c r="AJ28" s="86" t="str">
        <f>IF($O28="","",基本データ!$C$13)</f>
        <v/>
      </c>
      <c r="AK28" s="304" t="str">
        <f>IF($O28="","",基本データ!$C$14)</f>
        <v/>
      </c>
      <c r="AL28" s="354"/>
      <c r="AM28" s="355"/>
      <c r="AN28" s="356"/>
    </row>
    <row r="29" spans="1:40" ht="14.25" x14ac:dyDescent="0.25">
      <c r="A29" s="75"/>
      <c r="B29" s="348">
        <v>226</v>
      </c>
      <c r="C29" s="76">
        <v>2</v>
      </c>
      <c r="D29" s="349"/>
      <c r="E29" s="105"/>
      <c r="F29" s="161"/>
      <c r="G29" s="105"/>
      <c r="H29" s="290" t="str">
        <f>IF(N29="","",VLOOKUP(N29,参照ﾃｰﾌﾞﾙ!$W$6:$Y$7,2,FALSE))</f>
        <v/>
      </c>
      <c r="I29" s="350"/>
      <c r="J29" s="108"/>
      <c r="K29" s="78"/>
      <c r="L29" s="78"/>
      <c r="M29" s="76"/>
      <c r="N29" s="252"/>
      <c r="O29" s="220"/>
      <c r="P29" s="368" t="str">
        <f t="shared" si="0"/>
        <v/>
      </c>
      <c r="Q29" s="266"/>
      <c r="R29" s="246"/>
      <c r="S29" s="219"/>
      <c r="T29" s="219"/>
      <c r="U29" s="219"/>
      <c r="V29" s="219"/>
      <c r="W29" s="221"/>
      <c r="X29" s="276"/>
      <c r="Y29" s="221"/>
      <c r="Z29" s="221"/>
      <c r="AA29" s="221"/>
      <c r="AB29" s="78"/>
      <c r="AC29" s="233"/>
      <c r="AD29" s="234"/>
      <c r="AE29" s="78"/>
      <c r="AF29" s="235"/>
      <c r="AG29" s="79" t="str">
        <f t="shared" si="1"/>
        <v xml:space="preserve"> </v>
      </c>
      <c r="AH29" s="79" t="str">
        <f>IF($W29="","JPN",VLOOKUP($W29,参照ﾃｰﾌﾞﾙ!$P$5:$R$223,3,FALSE))</f>
        <v>JPN</v>
      </c>
      <c r="AI29" s="79"/>
      <c r="AJ29" s="79" t="str">
        <f>IF($O29="","",基本データ!$C$13)</f>
        <v/>
      </c>
      <c r="AK29" s="302" t="str">
        <f>IF($O29="","",基本データ!$C$14)</f>
        <v/>
      </c>
      <c r="AL29" s="234"/>
      <c r="AM29" s="78"/>
      <c r="AN29" s="296"/>
    </row>
    <row r="30" spans="1:40" ht="14.25" x14ac:dyDescent="0.25">
      <c r="A30" s="75"/>
      <c r="B30" s="348">
        <v>227</v>
      </c>
      <c r="C30" s="76">
        <v>3</v>
      </c>
      <c r="D30" s="349"/>
      <c r="E30" s="105"/>
      <c r="F30" s="161"/>
      <c r="G30" s="105"/>
      <c r="H30" s="290" t="str">
        <f>IF(N30="","",VLOOKUP(N30,参照ﾃｰﾌﾞﾙ!$W$6:$Y$7,2,FALSE))</f>
        <v/>
      </c>
      <c r="I30" s="350"/>
      <c r="J30" s="108"/>
      <c r="K30" s="78"/>
      <c r="L30" s="78"/>
      <c r="M30" s="76"/>
      <c r="N30" s="252"/>
      <c r="O30" s="220"/>
      <c r="P30" s="368" t="str">
        <f t="shared" si="0"/>
        <v/>
      </c>
      <c r="Q30" s="266"/>
      <c r="R30" s="246"/>
      <c r="S30" s="219"/>
      <c r="T30" s="219"/>
      <c r="U30" s="219"/>
      <c r="V30" s="219"/>
      <c r="W30" s="221"/>
      <c r="X30" s="276"/>
      <c r="Y30" s="221"/>
      <c r="Z30" s="221"/>
      <c r="AA30" s="221"/>
      <c r="AB30" s="78"/>
      <c r="AC30" s="233"/>
      <c r="AD30" s="234"/>
      <c r="AE30" s="78"/>
      <c r="AF30" s="235"/>
      <c r="AG30" s="79" t="str">
        <f t="shared" si="1"/>
        <v xml:space="preserve"> </v>
      </c>
      <c r="AH30" s="79" t="str">
        <f>IF($W30="","JPN",VLOOKUP($W30,参照ﾃｰﾌﾞﾙ!$P$5:$R$223,3,FALSE))</f>
        <v>JPN</v>
      </c>
      <c r="AI30" s="79"/>
      <c r="AJ30" s="79" t="str">
        <f>IF($O30="","",基本データ!$C$13)</f>
        <v/>
      </c>
      <c r="AK30" s="302" t="str">
        <f>IF($O30="","",基本データ!$C$14)</f>
        <v/>
      </c>
      <c r="AL30" s="234"/>
      <c r="AM30" s="78"/>
      <c r="AN30" s="296"/>
    </row>
    <row r="31" spans="1:40" ht="14.25" x14ac:dyDescent="0.25">
      <c r="A31" s="75"/>
      <c r="B31" s="348">
        <v>228</v>
      </c>
      <c r="C31" s="76">
        <v>4</v>
      </c>
      <c r="D31" s="349"/>
      <c r="E31" s="105"/>
      <c r="F31" s="161"/>
      <c r="G31" s="105"/>
      <c r="H31" s="290" t="str">
        <f>IF(N31="","",VLOOKUP(N31,参照ﾃｰﾌﾞﾙ!$W$6:$Y$7,2,FALSE))</f>
        <v/>
      </c>
      <c r="I31" s="350"/>
      <c r="J31" s="108"/>
      <c r="K31" s="78"/>
      <c r="L31" s="78"/>
      <c r="M31" s="76"/>
      <c r="N31" s="252"/>
      <c r="O31" s="220"/>
      <c r="P31" s="368" t="str">
        <f t="shared" si="0"/>
        <v/>
      </c>
      <c r="Q31" s="266"/>
      <c r="R31" s="246"/>
      <c r="S31" s="219"/>
      <c r="T31" s="219"/>
      <c r="U31" s="219"/>
      <c r="V31" s="219"/>
      <c r="W31" s="221"/>
      <c r="X31" s="276"/>
      <c r="Y31" s="221"/>
      <c r="Z31" s="221"/>
      <c r="AA31" s="221"/>
      <c r="AB31" s="78"/>
      <c r="AC31" s="233"/>
      <c r="AD31" s="234"/>
      <c r="AE31" s="78"/>
      <c r="AF31" s="235"/>
      <c r="AG31" s="79" t="str">
        <f t="shared" si="1"/>
        <v xml:space="preserve"> </v>
      </c>
      <c r="AH31" s="79" t="str">
        <f>IF($W31="","JPN",VLOOKUP($W31,参照ﾃｰﾌﾞﾙ!$P$5:$R$223,3,FALSE))</f>
        <v>JPN</v>
      </c>
      <c r="AI31" s="79"/>
      <c r="AJ31" s="79" t="str">
        <f>IF($O31="","",基本データ!$C$13)</f>
        <v/>
      </c>
      <c r="AK31" s="302" t="str">
        <f>IF($O31="","",基本データ!$C$14)</f>
        <v/>
      </c>
      <c r="AL31" s="234"/>
      <c r="AM31" s="78"/>
      <c r="AN31" s="296"/>
    </row>
    <row r="32" spans="1:40" ht="14.25" x14ac:dyDescent="0.25">
      <c r="A32" s="75"/>
      <c r="B32" s="348">
        <v>229</v>
      </c>
      <c r="C32" s="76">
        <v>5</v>
      </c>
      <c r="D32" s="349"/>
      <c r="E32" s="105"/>
      <c r="F32" s="161"/>
      <c r="G32" s="105"/>
      <c r="H32" s="290" t="str">
        <f>IF(N32="","",VLOOKUP(N32,参照ﾃｰﾌﾞﾙ!$W$6:$Y$7,2,FALSE))</f>
        <v/>
      </c>
      <c r="I32" s="350"/>
      <c r="J32" s="108"/>
      <c r="K32" s="78"/>
      <c r="L32" s="78"/>
      <c r="M32" s="76"/>
      <c r="N32" s="252"/>
      <c r="O32" s="220"/>
      <c r="P32" s="368" t="str">
        <f t="shared" si="0"/>
        <v/>
      </c>
      <c r="Q32" s="266"/>
      <c r="R32" s="246"/>
      <c r="S32" s="219"/>
      <c r="T32" s="219"/>
      <c r="U32" s="219"/>
      <c r="V32" s="219"/>
      <c r="W32" s="221"/>
      <c r="X32" s="276"/>
      <c r="Y32" s="221"/>
      <c r="Z32" s="221"/>
      <c r="AA32" s="221"/>
      <c r="AB32" s="78"/>
      <c r="AC32" s="233"/>
      <c r="AD32" s="234"/>
      <c r="AE32" s="78"/>
      <c r="AF32" s="235"/>
      <c r="AG32" s="79" t="str">
        <f t="shared" si="1"/>
        <v xml:space="preserve"> </v>
      </c>
      <c r="AH32" s="79" t="str">
        <f>IF($W32="","JPN",VLOOKUP($W32,参照ﾃｰﾌﾞﾙ!$P$5:$R$223,3,FALSE))</f>
        <v>JPN</v>
      </c>
      <c r="AI32" s="79"/>
      <c r="AJ32" s="79" t="str">
        <f>IF($O32="","",基本データ!$C$13)</f>
        <v/>
      </c>
      <c r="AK32" s="302" t="str">
        <f>IF($O32="","",基本データ!$C$14)</f>
        <v/>
      </c>
      <c r="AL32" s="234"/>
      <c r="AM32" s="78"/>
      <c r="AN32" s="296"/>
    </row>
    <row r="33" spans="1:40" ht="14.25" x14ac:dyDescent="0.25">
      <c r="A33" s="80"/>
      <c r="B33" s="74">
        <v>230</v>
      </c>
      <c r="C33" s="74">
        <v>6</v>
      </c>
      <c r="D33" s="351"/>
      <c r="E33" s="104"/>
      <c r="F33" s="160"/>
      <c r="G33" s="104"/>
      <c r="H33" s="290" t="str">
        <f>IF(N33="","",VLOOKUP(N33,参照ﾃｰﾌﾞﾙ!$W$6:$Y$7,2,FALSE))</f>
        <v/>
      </c>
      <c r="I33" s="352"/>
      <c r="J33" s="109"/>
      <c r="K33" s="83"/>
      <c r="L33" s="83"/>
      <c r="M33" s="74"/>
      <c r="N33" s="253"/>
      <c r="O33" s="222"/>
      <c r="P33" s="369" t="str">
        <f t="shared" si="0"/>
        <v/>
      </c>
      <c r="Q33" s="267"/>
      <c r="R33" s="247"/>
      <c r="S33" s="223"/>
      <c r="T33" s="223"/>
      <c r="U33" s="223"/>
      <c r="V33" s="223"/>
      <c r="W33" s="223"/>
      <c r="X33" s="277"/>
      <c r="Y33" s="223"/>
      <c r="Z33" s="223"/>
      <c r="AA33" s="223"/>
      <c r="AB33" s="83"/>
      <c r="AC33" s="236"/>
      <c r="AD33" s="237"/>
      <c r="AE33" s="83"/>
      <c r="AF33" s="238"/>
      <c r="AG33" s="82" t="str">
        <f t="shared" si="1"/>
        <v xml:space="preserve"> </v>
      </c>
      <c r="AH33" s="82" t="str">
        <f>IF($W33="","JPN",VLOOKUP($W33,参照ﾃｰﾌﾞﾙ!$P$5:$R$223,3,FALSE))</f>
        <v>JPN</v>
      </c>
      <c r="AI33" s="82"/>
      <c r="AJ33" s="82" t="str">
        <f>IF($O33="","",基本データ!$C$13)</f>
        <v/>
      </c>
      <c r="AK33" s="303" t="str">
        <f>IF($O33="","",基本データ!$C$14)</f>
        <v/>
      </c>
      <c r="AL33" s="237"/>
      <c r="AM33" s="83"/>
      <c r="AN33" s="297"/>
    </row>
    <row r="34" spans="1:40" ht="14.25" x14ac:dyDescent="0.25">
      <c r="A34" s="84">
        <v>6</v>
      </c>
      <c r="B34" s="348">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5" t="str">
        <f>IF(N34="","",VLOOKUP(N34,参照ﾃｰﾌﾞﾙ!$W$6:$Y$7,2,FALSE))</f>
        <v/>
      </c>
      <c r="I34" s="353"/>
      <c r="J34" s="187"/>
      <c r="K34" s="193"/>
      <c r="L34" s="217"/>
      <c r="M34" s="216"/>
      <c r="N34" s="254"/>
      <c r="O34" s="224"/>
      <c r="P34" s="370" t="str">
        <f t="shared" si="0"/>
        <v/>
      </c>
      <c r="Q34" s="268"/>
      <c r="R34" s="248"/>
      <c r="S34" s="219"/>
      <c r="T34" s="219"/>
      <c r="U34" s="219"/>
      <c r="V34" s="219"/>
      <c r="W34" s="225"/>
      <c r="X34" s="278"/>
      <c r="Y34" s="225"/>
      <c r="Z34" s="225"/>
      <c r="AA34" s="225"/>
      <c r="AB34" s="217"/>
      <c r="AC34" s="230"/>
      <c r="AD34" s="231"/>
      <c r="AE34" s="217"/>
      <c r="AF34" s="232"/>
      <c r="AG34" s="86" t="str">
        <f t="shared" si="1"/>
        <v xml:space="preserve"> </v>
      </c>
      <c r="AH34" s="86" t="str">
        <f>IF($W34="","JPN",VLOOKUP($W34,参照ﾃｰﾌﾞﾙ!$P$5:$R$223,3,FALSE))</f>
        <v>JPN</v>
      </c>
      <c r="AI34" s="86"/>
      <c r="AJ34" s="86" t="str">
        <f>IF($O34="","",基本データ!$C$13)</f>
        <v/>
      </c>
      <c r="AK34" s="304" t="str">
        <f>IF($O34="","",基本データ!$C$14)</f>
        <v/>
      </c>
      <c r="AL34" s="354"/>
      <c r="AM34" s="355"/>
      <c r="AN34" s="356"/>
    </row>
    <row r="35" spans="1:40" ht="14.25" x14ac:dyDescent="0.25">
      <c r="A35" s="75"/>
      <c r="B35" s="348">
        <v>232</v>
      </c>
      <c r="C35" s="76">
        <v>2</v>
      </c>
      <c r="D35" s="349"/>
      <c r="E35" s="105"/>
      <c r="F35" s="161"/>
      <c r="G35" s="105"/>
      <c r="H35" s="292" t="str">
        <f>IF(N35="","",VLOOKUP(N35,参照ﾃｰﾌﾞﾙ!$W$6:$Y$7,2,FALSE))</f>
        <v/>
      </c>
      <c r="I35" s="350"/>
      <c r="J35" s="108"/>
      <c r="K35" s="78"/>
      <c r="L35" s="78"/>
      <c r="M35" s="76"/>
      <c r="N35" s="252"/>
      <c r="O35" s="220"/>
      <c r="P35" s="368" t="str">
        <f t="shared" ref="P35:P66" si="2">IF(Q35="","","-")</f>
        <v/>
      </c>
      <c r="Q35" s="266"/>
      <c r="R35" s="246"/>
      <c r="S35" s="219"/>
      <c r="T35" s="219"/>
      <c r="U35" s="219"/>
      <c r="V35" s="219"/>
      <c r="W35" s="221"/>
      <c r="X35" s="276"/>
      <c r="Y35" s="221"/>
      <c r="Z35" s="221"/>
      <c r="AA35" s="221"/>
      <c r="AB35" s="78"/>
      <c r="AC35" s="233"/>
      <c r="AD35" s="234"/>
      <c r="AE35" s="78"/>
      <c r="AF35" s="235"/>
      <c r="AG35" s="79" t="str">
        <f t="shared" si="1"/>
        <v xml:space="preserve"> </v>
      </c>
      <c r="AH35" s="79" t="str">
        <f>IF($W35="","JPN",VLOOKUP($W35,参照ﾃｰﾌﾞﾙ!$P$5:$R$223,3,FALSE))</f>
        <v>JPN</v>
      </c>
      <c r="AI35" s="79"/>
      <c r="AJ35" s="79" t="str">
        <f>IF($O35="","",基本データ!$C$13)</f>
        <v/>
      </c>
      <c r="AK35" s="302" t="str">
        <f>IF($O35="","",基本データ!$C$14)</f>
        <v/>
      </c>
      <c r="AL35" s="234"/>
      <c r="AM35" s="78"/>
      <c r="AN35" s="296"/>
    </row>
    <row r="36" spans="1:40" ht="14.25" x14ac:dyDescent="0.25">
      <c r="A36" s="75"/>
      <c r="B36" s="348">
        <v>233</v>
      </c>
      <c r="C36" s="76">
        <v>3</v>
      </c>
      <c r="D36" s="349"/>
      <c r="E36" s="105"/>
      <c r="F36" s="161"/>
      <c r="G36" s="105"/>
      <c r="H36" s="290" t="str">
        <f>IF(N36="","",VLOOKUP(N36,参照ﾃｰﾌﾞﾙ!$W$6:$Y$7,2,FALSE))</f>
        <v/>
      </c>
      <c r="I36" s="350"/>
      <c r="J36" s="108"/>
      <c r="K36" s="78"/>
      <c r="L36" s="78"/>
      <c r="M36" s="76"/>
      <c r="N36" s="252"/>
      <c r="O36" s="220"/>
      <c r="P36" s="368" t="str">
        <f t="shared" si="2"/>
        <v/>
      </c>
      <c r="Q36" s="266"/>
      <c r="R36" s="246"/>
      <c r="S36" s="219"/>
      <c r="T36" s="219"/>
      <c r="U36" s="219"/>
      <c r="V36" s="219"/>
      <c r="W36" s="221"/>
      <c r="X36" s="276"/>
      <c r="Y36" s="221"/>
      <c r="Z36" s="221"/>
      <c r="AA36" s="221"/>
      <c r="AB36" s="78"/>
      <c r="AC36" s="233"/>
      <c r="AD36" s="234"/>
      <c r="AE36" s="78"/>
      <c r="AF36" s="235"/>
      <c r="AG36" s="79" t="str">
        <f t="shared" si="1"/>
        <v xml:space="preserve"> </v>
      </c>
      <c r="AH36" s="79" t="str">
        <f>IF($W36="","JPN",VLOOKUP($W36,参照ﾃｰﾌﾞﾙ!$P$5:$R$223,3,FALSE))</f>
        <v>JPN</v>
      </c>
      <c r="AI36" s="79"/>
      <c r="AJ36" s="79" t="str">
        <f>IF($O36="","",基本データ!$C$13)</f>
        <v/>
      </c>
      <c r="AK36" s="302" t="str">
        <f>IF($O36="","",基本データ!$C$14)</f>
        <v/>
      </c>
      <c r="AL36" s="234"/>
      <c r="AM36" s="78"/>
      <c r="AN36" s="296"/>
    </row>
    <row r="37" spans="1:40" ht="14.25" x14ac:dyDescent="0.25">
      <c r="A37" s="75"/>
      <c r="B37" s="348">
        <v>234</v>
      </c>
      <c r="C37" s="76">
        <v>4</v>
      </c>
      <c r="D37" s="349"/>
      <c r="E37" s="105"/>
      <c r="F37" s="161"/>
      <c r="G37" s="105"/>
      <c r="H37" s="290" t="str">
        <f>IF(N37="","",VLOOKUP(N37,参照ﾃｰﾌﾞﾙ!$W$6:$Y$7,2,FALSE))</f>
        <v/>
      </c>
      <c r="I37" s="350"/>
      <c r="J37" s="108"/>
      <c r="K37" s="78"/>
      <c r="L37" s="78"/>
      <c r="M37" s="76"/>
      <c r="N37" s="252"/>
      <c r="O37" s="220"/>
      <c r="P37" s="368" t="str">
        <f t="shared" si="2"/>
        <v/>
      </c>
      <c r="Q37" s="266"/>
      <c r="R37" s="246"/>
      <c r="S37" s="219"/>
      <c r="T37" s="219"/>
      <c r="U37" s="219"/>
      <c r="V37" s="219"/>
      <c r="W37" s="221"/>
      <c r="X37" s="276"/>
      <c r="Y37" s="221"/>
      <c r="Z37" s="221"/>
      <c r="AA37" s="221"/>
      <c r="AB37" s="78"/>
      <c r="AC37" s="233"/>
      <c r="AD37" s="234"/>
      <c r="AE37" s="78"/>
      <c r="AF37" s="235"/>
      <c r="AG37" s="79" t="str">
        <f t="shared" si="1"/>
        <v xml:space="preserve"> </v>
      </c>
      <c r="AH37" s="79" t="str">
        <f>IF($W37="","JPN",VLOOKUP($W37,参照ﾃｰﾌﾞﾙ!$P$5:$R$223,3,FALSE))</f>
        <v>JPN</v>
      </c>
      <c r="AI37" s="79"/>
      <c r="AJ37" s="79" t="str">
        <f>IF($O37="","",基本データ!$C$13)</f>
        <v/>
      </c>
      <c r="AK37" s="302" t="str">
        <f>IF($O37="","",基本データ!$C$14)</f>
        <v/>
      </c>
      <c r="AL37" s="234"/>
      <c r="AM37" s="78"/>
      <c r="AN37" s="296"/>
    </row>
    <row r="38" spans="1:40" ht="14.25" x14ac:dyDescent="0.25">
      <c r="A38" s="75"/>
      <c r="B38" s="348">
        <v>235</v>
      </c>
      <c r="C38" s="76">
        <v>5</v>
      </c>
      <c r="D38" s="349"/>
      <c r="E38" s="105"/>
      <c r="F38" s="161"/>
      <c r="G38" s="105"/>
      <c r="H38" s="290" t="str">
        <f>IF(N38="","",VLOOKUP(N38,参照ﾃｰﾌﾞﾙ!$W$6:$Y$7,2,FALSE))</f>
        <v/>
      </c>
      <c r="I38" s="350"/>
      <c r="J38" s="108"/>
      <c r="K38" s="78"/>
      <c r="L38" s="78"/>
      <c r="M38" s="76"/>
      <c r="N38" s="252"/>
      <c r="O38" s="220"/>
      <c r="P38" s="368" t="str">
        <f t="shared" si="2"/>
        <v/>
      </c>
      <c r="Q38" s="266"/>
      <c r="R38" s="246"/>
      <c r="S38" s="219"/>
      <c r="T38" s="219"/>
      <c r="U38" s="219"/>
      <c r="V38" s="219"/>
      <c r="W38" s="221"/>
      <c r="X38" s="276"/>
      <c r="Y38" s="221"/>
      <c r="Z38" s="221"/>
      <c r="AA38" s="221"/>
      <c r="AB38" s="78"/>
      <c r="AC38" s="233"/>
      <c r="AD38" s="234"/>
      <c r="AE38" s="78"/>
      <c r="AF38" s="235"/>
      <c r="AG38" s="79" t="str">
        <f t="shared" si="1"/>
        <v xml:space="preserve"> </v>
      </c>
      <c r="AH38" s="79" t="str">
        <f>IF($W38="","JPN",VLOOKUP($W38,参照ﾃｰﾌﾞﾙ!$P$5:$R$223,3,FALSE))</f>
        <v>JPN</v>
      </c>
      <c r="AI38" s="79"/>
      <c r="AJ38" s="79" t="str">
        <f>IF($O38="","",基本データ!$C$13)</f>
        <v/>
      </c>
      <c r="AK38" s="302" t="str">
        <f>IF($O38="","",基本データ!$C$14)</f>
        <v/>
      </c>
      <c r="AL38" s="234"/>
      <c r="AM38" s="78"/>
      <c r="AN38" s="296"/>
    </row>
    <row r="39" spans="1:40" ht="14.25" x14ac:dyDescent="0.25">
      <c r="A39" s="80"/>
      <c r="B39" s="74">
        <v>236</v>
      </c>
      <c r="C39" s="74">
        <v>6</v>
      </c>
      <c r="D39" s="351"/>
      <c r="E39" s="104"/>
      <c r="F39" s="160"/>
      <c r="G39" s="104"/>
      <c r="H39" s="294" t="str">
        <f>IF(N39="","",VLOOKUP(N39,参照ﾃｰﾌﾞﾙ!$W$6:$Y$7,2,FALSE))</f>
        <v/>
      </c>
      <c r="I39" s="352"/>
      <c r="J39" s="109"/>
      <c r="K39" s="83"/>
      <c r="L39" s="83"/>
      <c r="M39" s="74"/>
      <c r="N39" s="253"/>
      <c r="O39" s="222"/>
      <c r="P39" s="369" t="str">
        <f t="shared" si="2"/>
        <v/>
      </c>
      <c r="Q39" s="267"/>
      <c r="R39" s="247"/>
      <c r="S39" s="223"/>
      <c r="T39" s="223"/>
      <c r="U39" s="223"/>
      <c r="V39" s="223"/>
      <c r="W39" s="223"/>
      <c r="X39" s="277"/>
      <c r="Y39" s="223"/>
      <c r="Z39" s="223"/>
      <c r="AA39" s="223"/>
      <c r="AB39" s="83"/>
      <c r="AC39" s="236"/>
      <c r="AD39" s="237"/>
      <c r="AE39" s="83"/>
      <c r="AF39" s="238"/>
      <c r="AG39" s="82" t="str">
        <f t="shared" si="1"/>
        <v xml:space="preserve"> </v>
      </c>
      <c r="AH39" s="82" t="str">
        <f>IF($W39="","JPN",VLOOKUP($W39,参照ﾃｰﾌﾞﾙ!$P$5:$R$223,3,FALSE))</f>
        <v>JPN</v>
      </c>
      <c r="AI39" s="82"/>
      <c r="AJ39" s="82" t="str">
        <f>IF($O39="","",基本データ!$C$13)</f>
        <v/>
      </c>
      <c r="AK39" s="303" t="str">
        <f>IF($O39="","",基本データ!$C$14)</f>
        <v/>
      </c>
      <c r="AL39" s="237"/>
      <c r="AM39" s="83"/>
      <c r="AN39" s="297"/>
    </row>
    <row r="40" spans="1:40" ht="14.25" x14ac:dyDescent="0.25">
      <c r="A40" s="84">
        <v>7</v>
      </c>
      <c r="B40" s="348">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0" t="str">
        <f>IF(N40="","",VLOOKUP(N40,参照ﾃｰﾌﾞﾙ!$W$6:$Y$7,2,FALSE))</f>
        <v/>
      </c>
      <c r="I40" s="353"/>
      <c r="J40" s="187"/>
      <c r="K40" s="193"/>
      <c r="L40" s="217"/>
      <c r="M40" s="216"/>
      <c r="N40" s="254"/>
      <c r="O40" s="224"/>
      <c r="P40" s="370" t="str">
        <f t="shared" si="2"/>
        <v/>
      </c>
      <c r="Q40" s="268"/>
      <c r="R40" s="248"/>
      <c r="S40" s="219"/>
      <c r="T40" s="219"/>
      <c r="U40" s="219"/>
      <c r="V40" s="219"/>
      <c r="W40" s="225"/>
      <c r="X40" s="278"/>
      <c r="Y40" s="225"/>
      <c r="Z40" s="225"/>
      <c r="AA40" s="225"/>
      <c r="AB40" s="217"/>
      <c r="AC40" s="230"/>
      <c r="AD40" s="231"/>
      <c r="AE40" s="217"/>
      <c r="AF40" s="232"/>
      <c r="AG40" s="86" t="str">
        <f t="shared" si="1"/>
        <v xml:space="preserve"> </v>
      </c>
      <c r="AH40" s="86" t="str">
        <f>IF($W40="","JPN",VLOOKUP($W40,参照ﾃｰﾌﾞﾙ!$P$5:$R$223,3,FALSE))</f>
        <v>JPN</v>
      </c>
      <c r="AI40" s="86"/>
      <c r="AJ40" s="86" t="str">
        <f>IF($O40="","",基本データ!$C$13)</f>
        <v/>
      </c>
      <c r="AK40" s="304" t="str">
        <f>IF($O40="","",基本データ!$C$14)</f>
        <v/>
      </c>
      <c r="AL40" s="354"/>
      <c r="AM40" s="355"/>
      <c r="AN40" s="356"/>
    </row>
    <row r="41" spans="1:40" ht="14.25" x14ac:dyDescent="0.25">
      <c r="A41" s="75"/>
      <c r="B41" s="348">
        <v>238</v>
      </c>
      <c r="C41" s="76">
        <v>2</v>
      </c>
      <c r="D41" s="349"/>
      <c r="E41" s="105"/>
      <c r="F41" s="161"/>
      <c r="G41" s="105"/>
      <c r="H41" s="290" t="str">
        <f>IF(N41="","",VLOOKUP(N41,参照ﾃｰﾌﾞﾙ!$W$6:$Y$7,2,FALSE))</f>
        <v/>
      </c>
      <c r="I41" s="350"/>
      <c r="J41" s="108"/>
      <c r="K41" s="78"/>
      <c r="L41" s="78"/>
      <c r="M41" s="76"/>
      <c r="N41" s="252"/>
      <c r="O41" s="220"/>
      <c r="P41" s="368" t="str">
        <f t="shared" si="2"/>
        <v/>
      </c>
      <c r="Q41" s="266"/>
      <c r="R41" s="246"/>
      <c r="S41" s="219"/>
      <c r="T41" s="219"/>
      <c r="U41" s="219"/>
      <c r="V41" s="219"/>
      <c r="W41" s="221"/>
      <c r="X41" s="276"/>
      <c r="Y41" s="221"/>
      <c r="Z41" s="221"/>
      <c r="AA41" s="221"/>
      <c r="AB41" s="78"/>
      <c r="AC41" s="233"/>
      <c r="AD41" s="234"/>
      <c r="AE41" s="78"/>
      <c r="AF41" s="235"/>
      <c r="AG41" s="79" t="str">
        <f t="shared" si="1"/>
        <v xml:space="preserve"> </v>
      </c>
      <c r="AH41" s="79" t="str">
        <f>IF($W41="","JPN",VLOOKUP($W41,参照ﾃｰﾌﾞﾙ!$P$5:$R$223,3,FALSE))</f>
        <v>JPN</v>
      </c>
      <c r="AI41" s="79"/>
      <c r="AJ41" s="79" t="str">
        <f>IF($O41="","",基本データ!$C$13)</f>
        <v/>
      </c>
      <c r="AK41" s="302" t="str">
        <f>IF($O41="","",基本データ!$C$14)</f>
        <v/>
      </c>
      <c r="AL41" s="234"/>
      <c r="AM41" s="78"/>
      <c r="AN41" s="296"/>
    </row>
    <row r="42" spans="1:40" ht="14.25" x14ac:dyDescent="0.25">
      <c r="A42" s="75"/>
      <c r="B42" s="348">
        <v>239</v>
      </c>
      <c r="C42" s="76">
        <v>3</v>
      </c>
      <c r="D42" s="349"/>
      <c r="E42" s="105"/>
      <c r="F42" s="161"/>
      <c r="G42" s="105"/>
      <c r="H42" s="290" t="str">
        <f>IF(N42="","",VLOOKUP(N42,参照ﾃｰﾌﾞﾙ!$W$6:$Y$7,2,FALSE))</f>
        <v/>
      </c>
      <c r="I42" s="350"/>
      <c r="J42" s="108"/>
      <c r="K42" s="78"/>
      <c r="L42" s="78"/>
      <c r="M42" s="76"/>
      <c r="N42" s="252"/>
      <c r="O42" s="220"/>
      <c r="P42" s="368" t="str">
        <f t="shared" si="2"/>
        <v/>
      </c>
      <c r="Q42" s="266"/>
      <c r="R42" s="246"/>
      <c r="S42" s="219"/>
      <c r="T42" s="219"/>
      <c r="U42" s="219"/>
      <c r="V42" s="219"/>
      <c r="W42" s="221"/>
      <c r="X42" s="276"/>
      <c r="Y42" s="221"/>
      <c r="Z42" s="221"/>
      <c r="AA42" s="221"/>
      <c r="AB42" s="78"/>
      <c r="AC42" s="233"/>
      <c r="AD42" s="234"/>
      <c r="AE42" s="78"/>
      <c r="AF42" s="235"/>
      <c r="AG42" s="79" t="str">
        <f t="shared" si="1"/>
        <v xml:space="preserve"> </v>
      </c>
      <c r="AH42" s="79" t="str">
        <f>IF($W42="","JPN",VLOOKUP($W42,参照ﾃｰﾌﾞﾙ!$P$5:$R$223,3,FALSE))</f>
        <v>JPN</v>
      </c>
      <c r="AI42" s="79"/>
      <c r="AJ42" s="79" t="str">
        <f>IF($O42="","",基本データ!$C$13)</f>
        <v/>
      </c>
      <c r="AK42" s="302" t="str">
        <f>IF($O42="","",基本データ!$C$14)</f>
        <v/>
      </c>
      <c r="AL42" s="234"/>
      <c r="AM42" s="78"/>
      <c r="AN42" s="296"/>
    </row>
    <row r="43" spans="1:40" ht="14.25" x14ac:dyDescent="0.25">
      <c r="A43" s="75"/>
      <c r="B43" s="348">
        <v>240</v>
      </c>
      <c r="C43" s="76">
        <v>4</v>
      </c>
      <c r="D43" s="349"/>
      <c r="E43" s="105"/>
      <c r="F43" s="161"/>
      <c r="G43" s="105"/>
      <c r="H43" s="290" t="str">
        <f>IF(N43="","",VLOOKUP(N43,参照ﾃｰﾌﾞﾙ!$W$6:$Y$7,2,FALSE))</f>
        <v/>
      </c>
      <c r="I43" s="350"/>
      <c r="J43" s="108"/>
      <c r="K43" s="78"/>
      <c r="L43" s="78"/>
      <c r="M43" s="76"/>
      <c r="N43" s="252"/>
      <c r="O43" s="220"/>
      <c r="P43" s="368" t="str">
        <f t="shared" si="2"/>
        <v/>
      </c>
      <c r="Q43" s="266"/>
      <c r="R43" s="246"/>
      <c r="S43" s="219"/>
      <c r="T43" s="219"/>
      <c r="U43" s="219"/>
      <c r="V43" s="219"/>
      <c r="W43" s="221"/>
      <c r="X43" s="276"/>
      <c r="Y43" s="221"/>
      <c r="Z43" s="221"/>
      <c r="AA43" s="221"/>
      <c r="AB43" s="78"/>
      <c r="AC43" s="233"/>
      <c r="AD43" s="234"/>
      <c r="AE43" s="78"/>
      <c r="AF43" s="235"/>
      <c r="AG43" s="79" t="str">
        <f t="shared" si="1"/>
        <v xml:space="preserve"> </v>
      </c>
      <c r="AH43" s="79" t="str">
        <f>IF($W43="","JPN",VLOOKUP($W43,参照ﾃｰﾌﾞﾙ!$P$5:$R$223,3,FALSE))</f>
        <v>JPN</v>
      </c>
      <c r="AI43" s="79"/>
      <c r="AJ43" s="79" t="str">
        <f>IF($O43="","",基本データ!$C$13)</f>
        <v/>
      </c>
      <c r="AK43" s="302" t="str">
        <f>IF($O43="","",基本データ!$C$14)</f>
        <v/>
      </c>
      <c r="AL43" s="234"/>
      <c r="AM43" s="78"/>
      <c r="AN43" s="296"/>
    </row>
    <row r="44" spans="1:40" ht="14.25" x14ac:dyDescent="0.25">
      <c r="A44" s="75"/>
      <c r="B44" s="348">
        <v>241</v>
      </c>
      <c r="C44" s="76">
        <v>5</v>
      </c>
      <c r="D44" s="349"/>
      <c r="E44" s="105"/>
      <c r="F44" s="161"/>
      <c r="G44" s="105"/>
      <c r="H44" s="290" t="str">
        <f>IF(N44="","",VLOOKUP(N44,参照ﾃｰﾌﾞﾙ!$W$6:$Y$7,2,FALSE))</f>
        <v/>
      </c>
      <c r="I44" s="350"/>
      <c r="J44" s="108"/>
      <c r="K44" s="78"/>
      <c r="L44" s="78"/>
      <c r="M44" s="76"/>
      <c r="N44" s="252"/>
      <c r="O44" s="220"/>
      <c r="P44" s="368" t="str">
        <f t="shared" si="2"/>
        <v/>
      </c>
      <c r="Q44" s="266"/>
      <c r="R44" s="246"/>
      <c r="S44" s="219"/>
      <c r="T44" s="219"/>
      <c r="U44" s="219"/>
      <c r="V44" s="219"/>
      <c r="W44" s="221"/>
      <c r="X44" s="276"/>
      <c r="Y44" s="221"/>
      <c r="Z44" s="221"/>
      <c r="AA44" s="221"/>
      <c r="AB44" s="78"/>
      <c r="AC44" s="233"/>
      <c r="AD44" s="234"/>
      <c r="AE44" s="78"/>
      <c r="AF44" s="235"/>
      <c r="AG44" s="79" t="str">
        <f t="shared" si="1"/>
        <v xml:space="preserve"> </v>
      </c>
      <c r="AH44" s="79" t="str">
        <f>IF($W44="","JPN",VLOOKUP($W44,参照ﾃｰﾌﾞﾙ!$P$5:$R$223,3,FALSE))</f>
        <v>JPN</v>
      </c>
      <c r="AI44" s="79"/>
      <c r="AJ44" s="79" t="str">
        <f>IF($O44="","",基本データ!$C$13)</f>
        <v/>
      </c>
      <c r="AK44" s="302" t="str">
        <f>IF($O44="","",基本データ!$C$14)</f>
        <v/>
      </c>
      <c r="AL44" s="234"/>
      <c r="AM44" s="78"/>
      <c r="AN44" s="296"/>
    </row>
    <row r="45" spans="1:40" ht="14.25" x14ac:dyDescent="0.25">
      <c r="A45" s="80"/>
      <c r="B45" s="74">
        <v>242</v>
      </c>
      <c r="C45" s="74">
        <v>6</v>
      </c>
      <c r="D45" s="351"/>
      <c r="E45" s="104"/>
      <c r="F45" s="160"/>
      <c r="G45" s="104"/>
      <c r="H45" s="290" t="str">
        <f>IF(N45="","",VLOOKUP(N45,参照ﾃｰﾌﾞﾙ!$W$6:$Y$7,2,FALSE))</f>
        <v/>
      </c>
      <c r="I45" s="352"/>
      <c r="J45" s="109"/>
      <c r="K45" s="83"/>
      <c r="L45" s="83"/>
      <c r="M45" s="74"/>
      <c r="N45" s="253"/>
      <c r="O45" s="222"/>
      <c r="P45" s="369" t="str">
        <f t="shared" si="2"/>
        <v/>
      </c>
      <c r="Q45" s="267"/>
      <c r="R45" s="247"/>
      <c r="S45" s="223"/>
      <c r="T45" s="223"/>
      <c r="U45" s="223"/>
      <c r="V45" s="223"/>
      <c r="W45" s="223"/>
      <c r="X45" s="277"/>
      <c r="Y45" s="223"/>
      <c r="Z45" s="223"/>
      <c r="AA45" s="223"/>
      <c r="AB45" s="83"/>
      <c r="AC45" s="236"/>
      <c r="AD45" s="237"/>
      <c r="AE45" s="83"/>
      <c r="AF45" s="238"/>
      <c r="AG45" s="82" t="str">
        <f t="shared" si="1"/>
        <v xml:space="preserve"> </v>
      </c>
      <c r="AH45" s="82" t="str">
        <f>IF($W45="","JPN",VLOOKUP($W45,参照ﾃｰﾌﾞﾙ!$P$5:$R$223,3,FALSE))</f>
        <v>JPN</v>
      </c>
      <c r="AI45" s="82"/>
      <c r="AJ45" s="82" t="str">
        <f>IF($O45="","",基本データ!$C$13)</f>
        <v/>
      </c>
      <c r="AK45" s="303" t="str">
        <f>IF($O45="","",基本データ!$C$14)</f>
        <v/>
      </c>
      <c r="AL45" s="237"/>
      <c r="AM45" s="83"/>
      <c r="AN45" s="297"/>
    </row>
    <row r="46" spans="1:40" ht="14.25" x14ac:dyDescent="0.25">
      <c r="A46" s="84">
        <v>8</v>
      </c>
      <c r="B46" s="348">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5" t="str">
        <f>IF(N46="","",VLOOKUP(N46,参照ﾃｰﾌﾞﾙ!$W$6:$Y$7,2,FALSE))</f>
        <v/>
      </c>
      <c r="I46" s="353"/>
      <c r="J46" s="187"/>
      <c r="K46" s="193"/>
      <c r="L46" s="217"/>
      <c r="M46" s="216"/>
      <c r="N46" s="254"/>
      <c r="O46" s="224"/>
      <c r="P46" s="370" t="str">
        <f t="shared" si="2"/>
        <v/>
      </c>
      <c r="Q46" s="268"/>
      <c r="R46" s="248"/>
      <c r="S46" s="219"/>
      <c r="T46" s="219"/>
      <c r="U46" s="219"/>
      <c r="V46" s="219"/>
      <c r="W46" s="225"/>
      <c r="X46" s="278"/>
      <c r="Y46" s="225"/>
      <c r="Z46" s="225"/>
      <c r="AA46" s="225"/>
      <c r="AB46" s="217"/>
      <c r="AC46" s="230"/>
      <c r="AD46" s="231"/>
      <c r="AE46" s="217"/>
      <c r="AF46" s="232"/>
      <c r="AG46" s="86" t="str">
        <f t="shared" si="1"/>
        <v xml:space="preserve"> </v>
      </c>
      <c r="AH46" s="86" t="str">
        <f>IF($W46="","JPN",VLOOKUP($W46,参照ﾃｰﾌﾞﾙ!$P$5:$R$223,3,FALSE))</f>
        <v>JPN</v>
      </c>
      <c r="AI46" s="86"/>
      <c r="AJ46" s="86" t="str">
        <f>IF($O46="","",基本データ!$C$13)</f>
        <v/>
      </c>
      <c r="AK46" s="304" t="str">
        <f>IF($O46="","",基本データ!$C$14)</f>
        <v/>
      </c>
      <c r="AL46" s="354"/>
      <c r="AM46" s="355"/>
      <c r="AN46" s="356"/>
    </row>
    <row r="47" spans="1:40" ht="14.25" x14ac:dyDescent="0.25">
      <c r="A47" s="75"/>
      <c r="B47" s="348">
        <v>244</v>
      </c>
      <c r="C47" s="76">
        <v>2</v>
      </c>
      <c r="D47" s="349"/>
      <c r="E47" s="105"/>
      <c r="F47" s="161"/>
      <c r="G47" s="105"/>
      <c r="H47" s="292" t="str">
        <f>IF(N47="","",VLOOKUP(N47,参照ﾃｰﾌﾞﾙ!$W$6:$Y$7,2,FALSE))</f>
        <v/>
      </c>
      <c r="I47" s="350"/>
      <c r="J47" s="108"/>
      <c r="K47" s="78"/>
      <c r="L47" s="78"/>
      <c r="M47" s="76"/>
      <c r="N47" s="252"/>
      <c r="O47" s="220"/>
      <c r="P47" s="368" t="str">
        <f t="shared" si="2"/>
        <v/>
      </c>
      <c r="Q47" s="266"/>
      <c r="R47" s="246"/>
      <c r="S47" s="219"/>
      <c r="T47" s="219"/>
      <c r="U47" s="219"/>
      <c r="V47" s="219"/>
      <c r="W47" s="221"/>
      <c r="X47" s="276"/>
      <c r="Y47" s="221"/>
      <c r="Z47" s="221"/>
      <c r="AA47" s="221"/>
      <c r="AB47" s="78"/>
      <c r="AC47" s="233"/>
      <c r="AD47" s="234"/>
      <c r="AE47" s="78"/>
      <c r="AF47" s="235"/>
      <c r="AG47" s="79" t="str">
        <f t="shared" si="1"/>
        <v xml:space="preserve"> </v>
      </c>
      <c r="AH47" s="79" t="str">
        <f>IF($W47="","JPN",VLOOKUP($W47,参照ﾃｰﾌﾞﾙ!$P$5:$R$223,3,FALSE))</f>
        <v>JPN</v>
      </c>
      <c r="AI47" s="79"/>
      <c r="AJ47" s="79" t="str">
        <f>IF($O47="","",基本データ!$C$13)</f>
        <v/>
      </c>
      <c r="AK47" s="302" t="str">
        <f>IF($O47="","",基本データ!$C$14)</f>
        <v/>
      </c>
      <c r="AL47" s="234"/>
      <c r="AM47" s="78"/>
      <c r="AN47" s="296"/>
    </row>
    <row r="48" spans="1:40" ht="14.25" x14ac:dyDescent="0.25">
      <c r="A48" s="75"/>
      <c r="B48" s="348">
        <v>245</v>
      </c>
      <c r="C48" s="76">
        <v>3</v>
      </c>
      <c r="D48" s="349"/>
      <c r="E48" s="105"/>
      <c r="F48" s="161"/>
      <c r="G48" s="105"/>
      <c r="H48" s="290" t="str">
        <f>IF(N48="","",VLOOKUP(N48,参照ﾃｰﾌﾞﾙ!$W$6:$Y$7,2,FALSE))</f>
        <v/>
      </c>
      <c r="I48" s="350"/>
      <c r="J48" s="108"/>
      <c r="K48" s="78"/>
      <c r="L48" s="78"/>
      <c r="M48" s="76"/>
      <c r="N48" s="252"/>
      <c r="O48" s="220"/>
      <c r="P48" s="368" t="str">
        <f t="shared" si="2"/>
        <v/>
      </c>
      <c r="Q48" s="266"/>
      <c r="R48" s="246"/>
      <c r="S48" s="219"/>
      <c r="T48" s="219"/>
      <c r="U48" s="219"/>
      <c r="V48" s="219"/>
      <c r="W48" s="221"/>
      <c r="X48" s="276"/>
      <c r="Y48" s="221"/>
      <c r="Z48" s="221"/>
      <c r="AA48" s="221"/>
      <c r="AB48" s="78"/>
      <c r="AC48" s="233"/>
      <c r="AD48" s="234"/>
      <c r="AE48" s="78"/>
      <c r="AF48" s="235"/>
      <c r="AG48" s="79" t="str">
        <f t="shared" si="1"/>
        <v xml:space="preserve"> </v>
      </c>
      <c r="AH48" s="79" t="str">
        <f>IF($W48="","JPN",VLOOKUP($W48,参照ﾃｰﾌﾞﾙ!$P$5:$R$223,3,FALSE))</f>
        <v>JPN</v>
      </c>
      <c r="AI48" s="79"/>
      <c r="AJ48" s="79" t="str">
        <f>IF($O48="","",基本データ!$C$13)</f>
        <v/>
      </c>
      <c r="AK48" s="302" t="str">
        <f>IF($O48="","",基本データ!$C$14)</f>
        <v/>
      </c>
      <c r="AL48" s="234"/>
      <c r="AM48" s="78"/>
      <c r="AN48" s="296"/>
    </row>
    <row r="49" spans="1:40" ht="14.25" x14ac:dyDescent="0.25">
      <c r="A49" s="75"/>
      <c r="B49" s="348">
        <v>246</v>
      </c>
      <c r="C49" s="76">
        <v>4</v>
      </c>
      <c r="D49" s="349"/>
      <c r="E49" s="105"/>
      <c r="F49" s="161"/>
      <c r="G49" s="105"/>
      <c r="H49" s="290" t="str">
        <f>IF(N49="","",VLOOKUP(N49,参照ﾃｰﾌﾞﾙ!$W$6:$Y$7,2,FALSE))</f>
        <v/>
      </c>
      <c r="I49" s="350"/>
      <c r="J49" s="108"/>
      <c r="K49" s="78"/>
      <c r="L49" s="78"/>
      <c r="M49" s="76"/>
      <c r="N49" s="252"/>
      <c r="O49" s="220"/>
      <c r="P49" s="368" t="str">
        <f t="shared" si="2"/>
        <v/>
      </c>
      <c r="Q49" s="266"/>
      <c r="R49" s="246"/>
      <c r="S49" s="219"/>
      <c r="T49" s="219"/>
      <c r="U49" s="219"/>
      <c r="V49" s="219"/>
      <c r="W49" s="221"/>
      <c r="X49" s="276"/>
      <c r="Y49" s="221"/>
      <c r="Z49" s="221"/>
      <c r="AA49" s="221"/>
      <c r="AB49" s="78"/>
      <c r="AC49" s="233"/>
      <c r="AD49" s="234"/>
      <c r="AE49" s="78"/>
      <c r="AF49" s="235"/>
      <c r="AG49" s="79" t="str">
        <f t="shared" si="1"/>
        <v xml:space="preserve"> </v>
      </c>
      <c r="AH49" s="79" t="str">
        <f>IF($W49="","JPN",VLOOKUP($W49,参照ﾃｰﾌﾞﾙ!$P$5:$R$223,3,FALSE))</f>
        <v>JPN</v>
      </c>
      <c r="AI49" s="79"/>
      <c r="AJ49" s="79" t="str">
        <f>IF($O49="","",基本データ!$C$13)</f>
        <v/>
      </c>
      <c r="AK49" s="302" t="str">
        <f>IF($O49="","",基本データ!$C$14)</f>
        <v/>
      </c>
      <c r="AL49" s="234"/>
      <c r="AM49" s="78"/>
      <c r="AN49" s="296"/>
    </row>
    <row r="50" spans="1:40" ht="14.25" x14ac:dyDescent="0.25">
      <c r="A50" s="75"/>
      <c r="B50" s="348">
        <v>247</v>
      </c>
      <c r="C50" s="76">
        <v>5</v>
      </c>
      <c r="D50" s="349"/>
      <c r="E50" s="105"/>
      <c r="F50" s="161"/>
      <c r="G50" s="105"/>
      <c r="H50" s="290" t="str">
        <f>IF(N50="","",VLOOKUP(N50,参照ﾃｰﾌﾞﾙ!$W$6:$Y$7,2,FALSE))</f>
        <v/>
      </c>
      <c r="I50" s="350"/>
      <c r="J50" s="108"/>
      <c r="K50" s="78"/>
      <c r="L50" s="78"/>
      <c r="M50" s="76"/>
      <c r="N50" s="252"/>
      <c r="O50" s="220"/>
      <c r="P50" s="368" t="str">
        <f t="shared" si="2"/>
        <v/>
      </c>
      <c r="Q50" s="266"/>
      <c r="R50" s="246"/>
      <c r="S50" s="219"/>
      <c r="T50" s="219"/>
      <c r="U50" s="219"/>
      <c r="V50" s="219"/>
      <c r="W50" s="221"/>
      <c r="X50" s="276"/>
      <c r="Y50" s="221"/>
      <c r="Z50" s="221"/>
      <c r="AA50" s="221"/>
      <c r="AB50" s="78"/>
      <c r="AC50" s="233"/>
      <c r="AD50" s="234"/>
      <c r="AE50" s="78"/>
      <c r="AF50" s="235"/>
      <c r="AG50" s="79" t="str">
        <f t="shared" si="1"/>
        <v xml:space="preserve"> </v>
      </c>
      <c r="AH50" s="79" t="str">
        <f>IF($W50="","JPN",VLOOKUP($W50,参照ﾃｰﾌﾞﾙ!$P$5:$R$223,3,FALSE))</f>
        <v>JPN</v>
      </c>
      <c r="AI50" s="79"/>
      <c r="AJ50" s="79" t="str">
        <f>IF($O50="","",基本データ!$C$13)</f>
        <v/>
      </c>
      <c r="AK50" s="302" t="str">
        <f>IF($O50="","",基本データ!$C$14)</f>
        <v/>
      </c>
      <c r="AL50" s="234"/>
      <c r="AM50" s="78"/>
      <c r="AN50" s="296"/>
    </row>
    <row r="51" spans="1:40" ht="14.25" x14ac:dyDescent="0.25">
      <c r="A51" s="80"/>
      <c r="B51" s="74">
        <v>248</v>
      </c>
      <c r="C51" s="74">
        <v>6</v>
      </c>
      <c r="D51" s="351"/>
      <c r="E51" s="104"/>
      <c r="F51" s="160"/>
      <c r="G51" s="104"/>
      <c r="H51" s="294" t="str">
        <f>IF(N51="","",VLOOKUP(N51,参照ﾃｰﾌﾞﾙ!$W$6:$Y$7,2,FALSE))</f>
        <v/>
      </c>
      <c r="I51" s="352"/>
      <c r="J51" s="109"/>
      <c r="K51" s="83"/>
      <c r="L51" s="83"/>
      <c r="M51" s="74"/>
      <c r="N51" s="253"/>
      <c r="O51" s="222"/>
      <c r="P51" s="369" t="str">
        <f t="shared" si="2"/>
        <v/>
      </c>
      <c r="Q51" s="267"/>
      <c r="R51" s="247"/>
      <c r="S51" s="223"/>
      <c r="T51" s="223"/>
      <c r="U51" s="223"/>
      <c r="V51" s="223"/>
      <c r="W51" s="223"/>
      <c r="X51" s="277"/>
      <c r="Y51" s="223"/>
      <c r="Z51" s="223"/>
      <c r="AA51" s="223"/>
      <c r="AB51" s="83"/>
      <c r="AC51" s="236"/>
      <c r="AD51" s="237"/>
      <c r="AE51" s="83"/>
      <c r="AF51" s="238"/>
      <c r="AG51" s="82" t="str">
        <f t="shared" si="1"/>
        <v xml:space="preserve"> </v>
      </c>
      <c r="AH51" s="82" t="str">
        <f>IF($W51="","JPN",VLOOKUP($W51,参照ﾃｰﾌﾞﾙ!$P$5:$R$223,3,FALSE))</f>
        <v>JPN</v>
      </c>
      <c r="AI51" s="82"/>
      <c r="AJ51" s="82" t="str">
        <f>IF($O51="","",基本データ!$C$13)</f>
        <v/>
      </c>
      <c r="AK51" s="303" t="str">
        <f>IF($O51="","",基本データ!$C$14)</f>
        <v/>
      </c>
      <c r="AL51" s="237"/>
      <c r="AM51" s="83"/>
      <c r="AN51" s="297"/>
    </row>
    <row r="52" spans="1:40" ht="14.25" x14ac:dyDescent="0.25">
      <c r="A52" s="84">
        <v>9</v>
      </c>
      <c r="B52" s="348">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0" t="str">
        <f>IF(N52="","",VLOOKUP(N52,参照ﾃｰﾌﾞﾙ!$W$6:$Y$7,2,FALSE))</f>
        <v/>
      </c>
      <c r="I52" s="353"/>
      <c r="J52" s="187"/>
      <c r="K52" s="193"/>
      <c r="L52" s="217"/>
      <c r="M52" s="216"/>
      <c r="N52" s="254"/>
      <c r="O52" s="224"/>
      <c r="P52" s="370" t="str">
        <f t="shared" si="2"/>
        <v/>
      </c>
      <c r="Q52" s="268"/>
      <c r="R52" s="248"/>
      <c r="S52" s="219"/>
      <c r="T52" s="219"/>
      <c r="U52" s="219"/>
      <c r="V52" s="219"/>
      <c r="W52" s="225"/>
      <c r="X52" s="278"/>
      <c r="Y52" s="225"/>
      <c r="Z52" s="225"/>
      <c r="AA52" s="225"/>
      <c r="AB52" s="217"/>
      <c r="AC52" s="230"/>
      <c r="AD52" s="231"/>
      <c r="AE52" s="217"/>
      <c r="AF52" s="232"/>
      <c r="AG52" s="86" t="str">
        <f t="shared" si="1"/>
        <v xml:space="preserve"> </v>
      </c>
      <c r="AH52" s="86" t="str">
        <f>IF($W52="","JPN",VLOOKUP($W52,参照ﾃｰﾌﾞﾙ!$P$5:$R$223,3,FALSE))</f>
        <v>JPN</v>
      </c>
      <c r="AI52" s="86"/>
      <c r="AJ52" s="86" t="str">
        <f>IF($O52="","",基本データ!$C$13)</f>
        <v/>
      </c>
      <c r="AK52" s="304" t="str">
        <f>IF($O52="","",基本データ!$C$14)</f>
        <v/>
      </c>
      <c r="AL52" s="354"/>
      <c r="AM52" s="355"/>
      <c r="AN52" s="356"/>
    </row>
    <row r="53" spans="1:40" ht="14.25" x14ac:dyDescent="0.25">
      <c r="A53" s="75"/>
      <c r="B53" s="348">
        <v>250</v>
      </c>
      <c r="C53" s="76">
        <v>2</v>
      </c>
      <c r="D53" s="349"/>
      <c r="E53" s="105"/>
      <c r="F53" s="161"/>
      <c r="G53" s="105"/>
      <c r="H53" s="290" t="str">
        <f>IF(N53="","",VLOOKUP(N53,参照ﾃｰﾌﾞﾙ!$W$6:$Y$7,2,FALSE))</f>
        <v/>
      </c>
      <c r="I53" s="350"/>
      <c r="J53" s="108"/>
      <c r="K53" s="78"/>
      <c r="L53" s="78"/>
      <c r="M53" s="76"/>
      <c r="N53" s="252"/>
      <c r="O53" s="220"/>
      <c r="P53" s="368" t="str">
        <f t="shared" si="2"/>
        <v/>
      </c>
      <c r="Q53" s="266"/>
      <c r="R53" s="246"/>
      <c r="S53" s="219"/>
      <c r="T53" s="219"/>
      <c r="U53" s="219"/>
      <c r="V53" s="219"/>
      <c r="W53" s="221"/>
      <c r="X53" s="276"/>
      <c r="Y53" s="221"/>
      <c r="Z53" s="221"/>
      <c r="AA53" s="221"/>
      <c r="AB53" s="78"/>
      <c r="AC53" s="233"/>
      <c r="AD53" s="234"/>
      <c r="AE53" s="78"/>
      <c r="AF53" s="235"/>
      <c r="AG53" s="79" t="str">
        <f t="shared" si="1"/>
        <v xml:space="preserve"> </v>
      </c>
      <c r="AH53" s="79" t="str">
        <f>IF($W53="","JPN",VLOOKUP($W53,参照ﾃｰﾌﾞﾙ!$P$5:$R$223,3,FALSE))</f>
        <v>JPN</v>
      </c>
      <c r="AI53" s="79"/>
      <c r="AJ53" s="79" t="str">
        <f>IF($O53="","",基本データ!$C$13)</f>
        <v/>
      </c>
      <c r="AK53" s="302" t="str">
        <f>IF($O53="","",基本データ!$C$14)</f>
        <v/>
      </c>
      <c r="AL53" s="234"/>
      <c r="AM53" s="78"/>
      <c r="AN53" s="296"/>
    </row>
    <row r="54" spans="1:40" ht="14.25" x14ac:dyDescent="0.25">
      <c r="A54" s="75"/>
      <c r="B54" s="348">
        <v>251</v>
      </c>
      <c r="C54" s="76">
        <v>3</v>
      </c>
      <c r="D54" s="349"/>
      <c r="E54" s="105"/>
      <c r="F54" s="161"/>
      <c r="G54" s="105"/>
      <c r="H54" s="290" t="str">
        <f>IF(N54="","",VLOOKUP(N54,参照ﾃｰﾌﾞﾙ!$W$6:$Y$7,2,FALSE))</f>
        <v/>
      </c>
      <c r="I54" s="350"/>
      <c r="J54" s="108"/>
      <c r="K54" s="78"/>
      <c r="L54" s="78"/>
      <c r="M54" s="76"/>
      <c r="N54" s="252"/>
      <c r="O54" s="220"/>
      <c r="P54" s="368" t="str">
        <f t="shared" si="2"/>
        <v/>
      </c>
      <c r="Q54" s="266"/>
      <c r="R54" s="246"/>
      <c r="S54" s="219"/>
      <c r="T54" s="219"/>
      <c r="U54" s="219"/>
      <c r="V54" s="219"/>
      <c r="W54" s="221"/>
      <c r="X54" s="276"/>
      <c r="Y54" s="221"/>
      <c r="Z54" s="221"/>
      <c r="AA54" s="221"/>
      <c r="AB54" s="78"/>
      <c r="AC54" s="233"/>
      <c r="AD54" s="234"/>
      <c r="AE54" s="78"/>
      <c r="AF54" s="235"/>
      <c r="AG54" s="79" t="str">
        <f t="shared" si="1"/>
        <v xml:space="preserve"> </v>
      </c>
      <c r="AH54" s="79" t="str">
        <f>IF($W54="","JPN",VLOOKUP($W54,参照ﾃｰﾌﾞﾙ!$P$5:$R$223,3,FALSE))</f>
        <v>JPN</v>
      </c>
      <c r="AI54" s="79"/>
      <c r="AJ54" s="79" t="str">
        <f>IF($O54="","",基本データ!$C$13)</f>
        <v/>
      </c>
      <c r="AK54" s="302" t="str">
        <f>IF($O54="","",基本データ!$C$14)</f>
        <v/>
      </c>
      <c r="AL54" s="234"/>
      <c r="AM54" s="78"/>
      <c r="AN54" s="296"/>
    </row>
    <row r="55" spans="1:40" ht="14.25" x14ac:dyDescent="0.25">
      <c r="A55" s="75"/>
      <c r="B55" s="348">
        <v>252</v>
      </c>
      <c r="C55" s="76">
        <v>4</v>
      </c>
      <c r="D55" s="349"/>
      <c r="E55" s="105"/>
      <c r="F55" s="161"/>
      <c r="G55" s="105"/>
      <c r="H55" s="290" t="str">
        <f>IF(N55="","",VLOOKUP(N55,参照ﾃｰﾌﾞﾙ!$W$6:$Y$7,2,FALSE))</f>
        <v/>
      </c>
      <c r="I55" s="350"/>
      <c r="J55" s="108"/>
      <c r="K55" s="78"/>
      <c r="L55" s="78"/>
      <c r="M55" s="76"/>
      <c r="N55" s="252"/>
      <c r="O55" s="220"/>
      <c r="P55" s="368" t="str">
        <f t="shared" si="2"/>
        <v/>
      </c>
      <c r="Q55" s="266"/>
      <c r="R55" s="246"/>
      <c r="S55" s="219"/>
      <c r="T55" s="219"/>
      <c r="U55" s="219"/>
      <c r="V55" s="219"/>
      <c r="W55" s="221"/>
      <c r="X55" s="276"/>
      <c r="Y55" s="221"/>
      <c r="Z55" s="221"/>
      <c r="AA55" s="221"/>
      <c r="AB55" s="78"/>
      <c r="AC55" s="233"/>
      <c r="AD55" s="234"/>
      <c r="AE55" s="78"/>
      <c r="AF55" s="235"/>
      <c r="AG55" s="79" t="str">
        <f t="shared" si="1"/>
        <v xml:space="preserve"> </v>
      </c>
      <c r="AH55" s="79" t="str">
        <f>IF($W55="","JPN",VLOOKUP($W55,参照ﾃｰﾌﾞﾙ!$P$5:$R$223,3,FALSE))</f>
        <v>JPN</v>
      </c>
      <c r="AI55" s="79"/>
      <c r="AJ55" s="79" t="str">
        <f>IF($O55="","",基本データ!$C$13)</f>
        <v/>
      </c>
      <c r="AK55" s="302" t="str">
        <f>IF($O55="","",基本データ!$C$14)</f>
        <v/>
      </c>
      <c r="AL55" s="234"/>
      <c r="AM55" s="78"/>
      <c r="AN55" s="296"/>
    </row>
    <row r="56" spans="1:40" ht="14.25" x14ac:dyDescent="0.25">
      <c r="A56" s="75"/>
      <c r="B56" s="348">
        <v>253</v>
      </c>
      <c r="C56" s="76">
        <v>5</v>
      </c>
      <c r="D56" s="349"/>
      <c r="E56" s="105"/>
      <c r="F56" s="161"/>
      <c r="G56" s="105"/>
      <c r="H56" s="290" t="str">
        <f>IF(N56="","",VLOOKUP(N56,参照ﾃｰﾌﾞﾙ!$W$6:$Y$7,2,FALSE))</f>
        <v/>
      </c>
      <c r="I56" s="350"/>
      <c r="J56" s="108"/>
      <c r="K56" s="78"/>
      <c r="L56" s="78"/>
      <c r="M56" s="76"/>
      <c r="N56" s="252"/>
      <c r="O56" s="220"/>
      <c r="P56" s="368" t="str">
        <f t="shared" si="2"/>
        <v/>
      </c>
      <c r="Q56" s="266"/>
      <c r="R56" s="246"/>
      <c r="S56" s="219"/>
      <c r="T56" s="219"/>
      <c r="U56" s="219"/>
      <c r="V56" s="219"/>
      <c r="W56" s="221"/>
      <c r="X56" s="276"/>
      <c r="Y56" s="221"/>
      <c r="Z56" s="221"/>
      <c r="AA56" s="221"/>
      <c r="AB56" s="78"/>
      <c r="AC56" s="233"/>
      <c r="AD56" s="234"/>
      <c r="AE56" s="78"/>
      <c r="AF56" s="235"/>
      <c r="AG56" s="79" t="str">
        <f t="shared" si="1"/>
        <v xml:space="preserve"> </v>
      </c>
      <c r="AH56" s="79" t="str">
        <f>IF($W56="","JPN",VLOOKUP($W56,参照ﾃｰﾌﾞﾙ!$P$5:$R$223,3,FALSE))</f>
        <v>JPN</v>
      </c>
      <c r="AI56" s="79"/>
      <c r="AJ56" s="79" t="str">
        <f>IF($O56="","",基本データ!$C$13)</f>
        <v/>
      </c>
      <c r="AK56" s="302" t="str">
        <f>IF($O56="","",基本データ!$C$14)</f>
        <v/>
      </c>
      <c r="AL56" s="234"/>
      <c r="AM56" s="78"/>
      <c r="AN56" s="296"/>
    </row>
    <row r="57" spans="1:40" ht="14.25" x14ac:dyDescent="0.25">
      <c r="A57" s="80"/>
      <c r="B57" s="74">
        <v>254</v>
      </c>
      <c r="C57" s="74">
        <v>6</v>
      </c>
      <c r="D57" s="351"/>
      <c r="E57" s="104"/>
      <c r="F57" s="160"/>
      <c r="G57" s="104"/>
      <c r="H57" s="290" t="str">
        <f>IF(N57="","",VLOOKUP(N57,参照ﾃｰﾌﾞﾙ!$W$6:$Y$7,2,FALSE))</f>
        <v/>
      </c>
      <c r="I57" s="352"/>
      <c r="J57" s="109"/>
      <c r="K57" s="83"/>
      <c r="L57" s="83"/>
      <c r="M57" s="74"/>
      <c r="N57" s="253"/>
      <c r="O57" s="222"/>
      <c r="P57" s="369" t="str">
        <f t="shared" si="2"/>
        <v/>
      </c>
      <c r="Q57" s="267"/>
      <c r="R57" s="247"/>
      <c r="S57" s="223"/>
      <c r="T57" s="223"/>
      <c r="U57" s="223"/>
      <c r="V57" s="223"/>
      <c r="W57" s="223"/>
      <c r="X57" s="277"/>
      <c r="Y57" s="223"/>
      <c r="Z57" s="223"/>
      <c r="AA57" s="223"/>
      <c r="AB57" s="83"/>
      <c r="AC57" s="236"/>
      <c r="AD57" s="237"/>
      <c r="AE57" s="83"/>
      <c r="AF57" s="238"/>
      <c r="AG57" s="82" t="str">
        <f t="shared" si="1"/>
        <v xml:space="preserve"> </v>
      </c>
      <c r="AH57" s="82" t="str">
        <f>IF($W57="","JPN",VLOOKUP($W57,参照ﾃｰﾌﾞﾙ!$P$5:$R$223,3,FALSE))</f>
        <v>JPN</v>
      </c>
      <c r="AI57" s="82"/>
      <c r="AJ57" s="82" t="str">
        <f>IF($O57="","",基本データ!$C$13)</f>
        <v/>
      </c>
      <c r="AK57" s="303" t="str">
        <f>IF($O57="","",基本データ!$C$14)</f>
        <v/>
      </c>
      <c r="AL57" s="237"/>
      <c r="AM57" s="83"/>
      <c r="AN57" s="297"/>
    </row>
    <row r="58" spans="1:40" ht="14.25" x14ac:dyDescent="0.25">
      <c r="A58" s="84">
        <v>10</v>
      </c>
      <c r="B58" s="348">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5" t="str">
        <f>IF(N58="","",VLOOKUP(N58,参照ﾃｰﾌﾞﾙ!$W$6:$Y$7,2,FALSE))</f>
        <v/>
      </c>
      <c r="I58" s="353"/>
      <c r="J58" s="187"/>
      <c r="K58" s="193"/>
      <c r="L58" s="217"/>
      <c r="M58" s="216"/>
      <c r="N58" s="254"/>
      <c r="O58" s="224"/>
      <c r="P58" s="370" t="str">
        <f t="shared" si="2"/>
        <v/>
      </c>
      <c r="Q58" s="268"/>
      <c r="R58" s="248"/>
      <c r="S58" s="219"/>
      <c r="T58" s="219"/>
      <c r="U58" s="219"/>
      <c r="V58" s="219"/>
      <c r="W58" s="225"/>
      <c r="X58" s="278"/>
      <c r="Y58" s="225"/>
      <c r="Z58" s="225"/>
      <c r="AA58" s="225"/>
      <c r="AB58" s="217"/>
      <c r="AC58" s="230"/>
      <c r="AD58" s="231"/>
      <c r="AE58" s="217"/>
      <c r="AF58" s="232"/>
      <c r="AG58" s="86" t="str">
        <f t="shared" si="1"/>
        <v xml:space="preserve"> </v>
      </c>
      <c r="AH58" s="86" t="str">
        <f>IF($W58="","JPN",VLOOKUP($W58,参照ﾃｰﾌﾞﾙ!$P$5:$R$223,3,FALSE))</f>
        <v>JPN</v>
      </c>
      <c r="AI58" s="86"/>
      <c r="AJ58" s="86" t="str">
        <f>IF($O58="","",基本データ!$C$13)</f>
        <v/>
      </c>
      <c r="AK58" s="304" t="str">
        <f>IF($O58="","",基本データ!$C$14)</f>
        <v/>
      </c>
      <c r="AL58" s="354"/>
      <c r="AM58" s="355"/>
      <c r="AN58" s="356"/>
    </row>
    <row r="59" spans="1:40" ht="14.25" x14ac:dyDescent="0.25">
      <c r="A59" s="75"/>
      <c r="B59" s="348">
        <v>256</v>
      </c>
      <c r="C59" s="76">
        <v>2</v>
      </c>
      <c r="D59" s="349"/>
      <c r="E59" s="105"/>
      <c r="F59" s="161"/>
      <c r="G59" s="105"/>
      <c r="H59" s="292" t="str">
        <f>IF(N59="","",VLOOKUP(N59,参照ﾃｰﾌﾞﾙ!$W$6:$Y$7,2,FALSE))</f>
        <v/>
      </c>
      <c r="I59" s="350"/>
      <c r="J59" s="108"/>
      <c r="K59" s="78"/>
      <c r="L59" s="78"/>
      <c r="M59" s="76"/>
      <c r="N59" s="252"/>
      <c r="O59" s="220"/>
      <c r="P59" s="368" t="str">
        <f t="shared" si="2"/>
        <v/>
      </c>
      <c r="Q59" s="266"/>
      <c r="R59" s="246"/>
      <c r="S59" s="219"/>
      <c r="T59" s="219"/>
      <c r="U59" s="219"/>
      <c r="V59" s="219"/>
      <c r="W59" s="221"/>
      <c r="X59" s="276"/>
      <c r="Y59" s="221"/>
      <c r="Z59" s="221"/>
      <c r="AA59" s="221"/>
      <c r="AB59" s="78"/>
      <c r="AC59" s="233"/>
      <c r="AD59" s="234"/>
      <c r="AE59" s="78"/>
      <c r="AF59" s="235"/>
      <c r="AG59" s="79" t="str">
        <f t="shared" si="1"/>
        <v xml:space="preserve"> </v>
      </c>
      <c r="AH59" s="79" t="str">
        <f>IF($W59="","JPN",VLOOKUP($W59,参照ﾃｰﾌﾞﾙ!$P$5:$R$223,3,FALSE))</f>
        <v>JPN</v>
      </c>
      <c r="AI59" s="79"/>
      <c r="AJ59" s="79" t="str">
        <f>IF($O59="","",基本データ!$C$13)</f>
        <v/>
      </c>
      <c r="AK59" s="302" t="str">
        <f>IF($O59="","",基本データ!$C$14)</f>
        <v/>
      </c>
      <c r="AL59" s="234"/>
      <c r="AM59" s="78"/>
      <c r="AN59" s="296"/>
    </row>
    <row r="60" spans="1:40" ht="14.25" x14ac:dyDescent="0.25">
      <c r="A60" s="75"/>
      <c r="B60" s="348">
        <v>257</v>
      </c>
      <c r="C60" s="76">
        <v>3</v>
      </c>
      <c r="D60" s="349"/>
      <c r="E60" s="105"/>
      <c r="F60" s="161"/>
      <c r="G60" s="105"/>
      <c r="H60" s="290" t="str">
        <f>IF(N60="","",VLOOKUP(N60,参照ﾃｰﾌﾞﾙ!$W$6:$Y$7,2,FALSE))</f>
        <v/>
      </c>
      <c r="I60" s="350"/>
      <c r="J60" s="108"/>
      <c r="K60" s="78"/>
      <c r="L60" s="78"/>
      <c r="M60" s="76"/>
      <c r="N60" s="252"/>
      <c r="O60" s="220"/>
      <c r="P60" s="368" t="str">
        <f t="shared" si="2"/>
        <v/>
      </c>
      <c r="Q60" s="266"/>
      <c r="R60" s="246"/>
      <c r="S60" s="219"/>
      <c r="T60" s="219"/>
      <c r="U60" s="219"/>
      <c r="V60" s="219"/>
      <c r="W60" s="221"/>
      <c r="X60" s="276"/>
      <c r="Y60" s="221"/>
      <c r="Z60" s="221"/>
      <c r="AA60" s="221"/>
      <c r="AB60" s="78"/>
      <c r="AC60" s="233"/>
      <c r="AD60" s="234"/>
      <c r="AE60" s="78"/>
      <c r="AF60" s="235"/>
      <c r="AG60" s="79" t="str">
        <f t="shared" si="1"/>
        <v xml:space="preserve"> </v>
      </c>
      <c r="AH60" s="79" t="str">
        <f>IF($W60="","JPN",VLOOKUP($W60,参照ﾃｰﾌﾞﾙ!$P$5:$R$223,3,FALSE))</f>
        <v>JPN</v>
      </c>
      <c r="AI60" s="79"/>
      <c r="AJ60" s="79" t="str">
        <f>IF($O60="","",基本データ!$C$13)</f>
        <v/>
      </c>
      <c r="AK60" s="302" t="str">
        <f>IF($O60="","",基本データ!$C$14)</f>
        <v/>
      </c>
      <c r="AL60" s="234"/>
      <c r="AM60" s="78"/>
      <c r="AN60" s="296"/>
    </row>
    <row r="61" spans="1:40" ht="14.25" x14ac:dyDescent="0.25">
      <c r="A61" s="75"/>
      <c r="B61" s="348">
        <v>258</v>
      </c>
      <c r="C61" s="76">
        <v>4</v>
      </c>
      <c r="D61" s="349"/>
      <c r="E61" s="105"/>
      <c r="F61" s="161"/>
      <c r="G61" s="105"/>
      <c r="H61" s="290" t="str">
        <f>IF(N61="","",VLOOKUP(N61,参照ﾃｰﾌﾞﾙ!$W$6:$Y$7,2,FALSE))</f>
        <v/>
      </c>
      <c r="I61" s="350"/>
      <c r="J61" s="108"/>
      <c r="K61" s="78"/>
      <c r="L61" s="78"/>
      <c r="M61" s="76"/>
      <c r="N61" s="252"/>
      <c r="O61" s="220"/>
      <c r="P61" s="368" t="str">
        <f t="shared" si="2"/>
        <v/>
      </c>
      <c r="Q61" s="266"/>
      <c r="R61" s="246"/>
      <c r="S61" s="219"/>
      <c r="T61" s="219"/>
      <c r="U61" s="219"/>
      <c r="V61" s="219"/>
      <c r="W61" s="221"/>
      <c r="X61" s="276"/>
      <c r="Y61" s="221"/>
      <c r="Z61" s="221"/>
      <c r="AA61" s="221"/>
      <c r="AB61" s="78"/>
      <c r="AC61" s="233"/>
      <c r="AD61" s="234"/>
      <c r="AE61" s="78"/>
      <c r="AF61" s="235"/>
      <c r="AG61" s="79" t="str">
        <f t="shared" si="1"/>
        <v xml:space="preserve"> </v>
      </c>
      <c r="AH61" s="79" t="str">
        <f>IF($W61="","JPN",VLOOKUP($W61,参照ﾃｰﾌﾞﾙ!$P$5:$R$223,3,FALSE))</f>
        <v>JPN</v>
      </c>
      <c r="AI61" s="79"/>
      <c r="AJ61" s="79" t="str">
        <f>IF($O61="","",基本データ!$C$13)</f>
        <v/>
      </c>
      <c r="AK61" s="302" t="str">
        <f>IF($O61="","",基本データ!$C$14)</f>
        <v/>
      </c>
      <c r="AL61" s="234"/>
      <c r="AM61" s="78"/>
      <c r="AN61" s="296"/>
    </row>
    <row r="62" spans="1:40" ht="14.25" x14ac:dyDescent="0.25">
      <c r="A62" s="75"/>
      <c r="B62" s="348">
        <v>259</v>
      </c>
      <c r="C62" s="76">
        <v>5</v>
      </c>
      <c r="D62" s="349"/>
      <c r="E62" s="105"/>
      <c r="F62" s="161"/>
      <c r="G62" s="105"/>
      <c r="H62" s="290" t="str">
        <f>IF(N62="","",VLOOKUP(N62,参照ﾃｰﾌﾞﾙ!$W$6:$Y$7,2,FALSE))</f>
        <v/>
      </c>
      <c r="I62" s="350"/>
      <c r="J62" s="108"/>
      <c r="K62" s="78"/>
      <c r="L62" s="78"/>
      <c r="M62" s="76"/>
      <c r="N62" s="252"/>
      <c r="O62" s="220"/>
      <c r="P62" s="368" t="str">
        <f t="shared" si="2"/>
        <v/>
      </c>
      <c r="Q62" s="266"/>
      <c r="R62" s="246"/>
      <c r="S62" s="219"/>
      <c r="T62" s="219"/>
      <c r="U62" s="219"/>
      <c r="V62" s="219"/>
      <c r="W62" s="221"/>
      <c r="X62" s="276"/>
      <c r="Y62" s="221"/>
      <c r="Z62" s="221"/>
      <c r="AA62" s="221"/>
      <c r="AB62" s="78"/>
      <c r="AC62" s="233"/>
      <c r="AD62" s="234"/>
      <c r="AE62" s="78"/>
      <c r="AF62" s="235"/>
      <c r="AG62" s="79" t="str">
        <f t="shared" si="1"/>
        <v xml:space="preserve"> </v>
      </c>
      <c r="AH62" s="79" t="str">
        <f>IF($W62="","JPN",VLOOKUP($W62,参照ﾃｰﾌﾞﾙ!$P$5:$R$223,3,FALSE))</f>
        <v>JPN</v>
      </c>
      <c r="AI62" s="79"/>
      <c r="AJ62" s="79" t="str">
        <f>IF($O62="","",基本データ!$C$13)</f>
        <v/>
      </c>
      <c r="AK62" s="302" t="str">
        <f>IF($O62="","",基本データ!$C$14)</f>
        <v/>
      </c>
      <c r="AL62" s="234"/>
      <c r="AM62" s="78"/>
      <c r="AN62" s="296"/>
    </row>
    <row r="63" spans="1:40" ht="14.25" x14ac:dyDescent="0.25">
      <c r="A63" s="80"/>
      <c r="B63" s="74">
        <v>260</v>
      </c>
      <c r="C63" s="74">
        <v>6</v>
      </c>
      <c r="D63" s="351"/>
      <c r="E63" s="104"/>
      <c r="F63" s="160"/>
      <c r="G63" s="104"/>
      <c r="H63" s="294" t="str">
        <f>IF(N63="","",VLOOKUP(N63,参照ﾃｰﾌﾞﾙ!$W$6:$Y$7,2,FALSE))</f>
        <v/>
      </c>
      <c r="I63" s="352"/>
      <c r="J63" s="109"/>
      <c r="K63" s="83"/>
      <c r="L63" s="83"/>
      <c r="M63" s="74"/>
      <c r="N63" s="253"/>
      <c r="O63" s="222"/>
      <c r="P63" s="369" t="str">
        <f t="shared" si="2"/>
        <v/>
      </c>
      <c r="Q63" s="267"/>
      <c r="R63" s="247"/>
      <c r="S63" s="223"/>
      <c r="T63" s="223"/>
      <c r="U63" s="223"/>
      <c r="V63" s="223"/>
      <c r="W63" s="223"/>
      <c r="X63" s="277"/>
      <c r="Y63" s="223"/>
      <c r="Z63" s="223"/>
      <c r="AA63" s="223"/>
      <c r="AB63" s="83"/>
      <c r="AC63" s="236"/>
      <c r="AD63" s="237"/>
      <c r="AE63" s="83"/>
      <c r="AF63" s="238"/>
      <c r="AG63" s="82" t="str">
        <f t="shared" si="1"/>
        <v xml:space="preserve"> </v>
      </c>
      <c r="AH63" s="82" t="str">
        <f>IF($W63="","JPN",VLOOKUP($W63,参照ﾃｰﾌﾞﾙ!$P$5:$R$223,3,FALSE))</f>
        <v>JPN</v>
      </c>
      <c r="AI63" s="82"/>
      <c r="AJ63" s="82" t="str">
        <f>IF($O63="","",基本データ!$C$13)</f>
        <v/>
      </c>
      <c r="AK63" s="303" t="str">
        <f>IF($O63="","",基本データ!$C$14)</f>
        <v/>
      </c>
      <c r="AL63" s="237"/>
      <c r="AM63" s="83"/>
      <c r="AN63" s="297"/>
    </row>
    <row r="64" spans="1:40" ht="14.25" x14ac:dyDescent="0.25">
      <c r="A64" s="84">
        <v>11</v>
      </c>
      <c r="B64" s="348">
        <v>261</v>
      </c>
      <c r="C64" s="357">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0" t="str">
        <f>IF(N64="","",VLOOKUP(N64,参照ﾃｰﾌﾞﾙ!$W$6:$Y$7,2,FALSE))</f>
        <v/>
      </c>
      <c r="I64" s="353"/>
      <c r="J64" s="187"/>
      <c r="K64" s="193"/>
      <c r="L64" s="217"/>
      <c r="M64" s="216"/>
      <c r="N64" s="254"/>
      <c r="O64" s="224"/>
      <c r="P64" s="370" t="str">
        <f t="shared" si="2"/>
        <v/>
      </c>
      <c r="Q64" s="268"/>
      <c r="R64" s="248"/>
      <c r="S64" s="219"/>
      <c r="T64" s="219"/>
      <c r="U64" s="219"/>
      <c r="V64" s="219"/>
      <c r="W64" s="225"/>
      <c r="X64" s="278"/>
      <c r="Y64" s="225"/>
      <c r="Z64" s="225"/>
      <c r="AA64" s="225"/>
      <c r="AB64" s="217"/>
      <c r="AC64" s="230"/>
      <c r="AD64" s="231"/>
      <c r="AE64" s="217"/>
      <c r="AF64" s="232"/>
      <c r="AG64" s="86" t="str">
        <f t="shared" si="1"/>
        <v xml:space="preserve"> </v>
      </c>
      <c r="AH64" s="86" t="str">
        <f>IF($W64="","JPN",VLOOKUP($W64,参照ﾃｰﾌﾞﾙ!$P$5:$R$223,3,FALSE))</f>
        <v>JPN</v>
      </c>
      <c r="AI64" s="86"/>
      <c r="AJ64" s="86" t="str">
        <f>IF($O64="","",基本データ!$C$13)</f>
        <v/>
      </c>
      <c r="AK64" s="304" t="str">
        <f>IF($O64="","",基本データ!$C$14)</f>
        <v/>
      </c>
      <c r="AL64" s="354"/>
      <c r="AM64" s="355"/>
      <c r="AN64" s="356"/>
    </row>
    <row r="65" spans="1:40" ht="14.25" x14ac:dyDescent="0.25">
      <c r="A65" s="75"/>
      <c r="B65" s="348">
        <v>262</v>
      </c>
      <c r="C65" s="76">
        <v>2</v>
      </c>
      <c r="D65" s="349"/>
      <c r="E65" s="105"/>
      <c r="F65" s="161"/>
      <c r="G65" s="105"/>
      <c r="H65" s="290" t="str">
        <f>IF(N65="","",VLOOKUP(N65,参照ﾃｰﾌﾞﾙ!$W$6:$Y$7,2,FALSE))</f>
        <v/>
      </c>
      <c r="I65" s="350"/>
      <c r="J65" s="108"/>
      <c r="K65" s="78"/>
      <c r="L65" s="78"/>
      <c r="M65" s="76"/>
      <c r="N65" s="252"/>
      <c r="O65" s="220"/>
      <c r="P65" s="368" t="str">
        <f t="shared" si="2"/>
        <v/>
      </c>
      <c r="Q65" s="266"/>
      <c r="R65" s="246"/>
      <c r="S65" s="219"/>
      <c r="T65" s="219"/>
      <c r="U65" s="219"/>
      <c r="V65" s="219"/>
      <c r="W65" s="221"/>
      <c r="X65" s="276"/>
      <c r="Y65" s="221"/>
      <c r="Z65" s="221"/>
      <c r="AA65" s="221"/>
      <c r="AB65" s="78"/>
      <c r="AC65" s="233"/>
      <c r="AD65" s="234"/>
      <c r="AE65" s="78"/>
      <c r="AF65" s="235"/>
      <c r="AG65" s="79" t="str">
        <f t="shared" si="1"/>
        <v xml:space="preserve"> </v>
      </c>
      <c r="AH65" s="79" t="str">
        <f>IF($W65="","JPN",VLOOKUP($W65,参照ﾃｰﾌﾞﾙ!$P$5:$R$223,3,FALSE))</f>
        <v>JPN</v>
      </c>
      <c r="AI65" s="79"/>
      <c r="AJ65" s="79" t="str">
        <f>IF($O65="","",基本データ!$C$13)</f>
        <v/>
      </c>
      <c r="AK65" s="302" t="str">
        <f>IF($O65="","",基本データ!$C$14)</f>
        <v/>
      </c>
      <c r="AL65" s="234"/>
      <c r="AM65" s="78"/>
      <c r="AN65" s="296"/>
    </row>
    <row r="66" spans="1:40" ht="14.25" x14ac:dyDescent="0.25">
      <c r="A66" s="75"/>
      <c r="B66" s="348">
        <v>263</v>
      </c>
      <c r="C66" s="76">
        <v>3</v>
      </c>
      <c r="D66" s="349"/>
      <c r="E66" s="105"/>
      <c r="F66" s="161"/>
      <c r="G66" s="105"/>
      <c r="H66" s="290" t="str">
        <f>IF(N66="","",VLOOKUP(N66,参照ﾃｰﾌﾞﾙ!$W$6:$Y$7,2,FALSE))</f>
        <v/>
      </c>
      <c r="I66" s="350"/>
      <c r="J66" s="108"/>
      <c r="K66" s="78"/>
      <c r="L66" s="78"/>
      <c r="M66" s="76"/>
      <c r="N66" s="252"/>
      <c r="O66" s="220"/>
      <c r="P66" s="368" t="str">
        <f t="shared" si="2"/>
        <v/>
      </c>
      <c r="Q66" s="266"/>
      <c r="R66" s="246"/>
      <c r="S66" s="219"/>
      <c r="T66" s="219"/>
      <c r="U66" s="219"/>
      <c r="V66" s="219"/>
      <c r="W66" s="221"/>
      <c r="X66" s="276"/>
      <c r="Y66" s="221"/>
      <c r="Z66" s="221"/>
      <c r="AA66" s="221"/>
      <c r="AB66" s="78"/>
      <c r="AC66" s="233"/>
      <c r="AD66" s="234"/>
      <c r="AE66" s="78"/>
      <c r="AF66" s="235"/>
      <c r="AG66" s="79" t="str">
        <f t="shared" si="1"/>
        <v xml:space="preserve"> </v>
      </c>
      <c r="AH66" s="79" t="str">
        <f>IF($W66="","JPN",VLOOKUP($W66,参照ﾃｰﾌﾞﾙ!$P$5:$R$223,3,FALSE))</f>
        <v>JPN</v>
      </c>
      <c r="AI66" s="79"/>
      <c r="AJ66" s="79" t="str">
        <f>IF($O66="","",基本データ!$C$13)</f>
        <v/>
      </c>
      <c r="AK66" s="302" t="str">
        <f>IF($O66="","",基本データ!$C$14)</f>
        <v/>
      </c>
      <c r="AL66" s="234"/>
      <c r="AM66" s="78"/>
      <c r="AN66" s="296"/>
    </row>
    <row r="67" spans="1:40" ht="14.25" x14ac:dyDescent="0.25">
      <c r="A67" s="75"/>
      <c r="B67" s="348">
        <v>264</v>
      </c>
      <c r="C67" s="76">
        <v>4</v>
      </c>
      <c r="D67" s="349"/>
      <c r="E67" s="105"/>
      <c r="F67" s="161"/>
      <c r="G67" s="105"/>
      <c r="H67" s="290" t="str">
        <f>IF(N67="","",VLOOKUP(N67,参照ﾃｰﾌﾞﾙ!$W$6:$Y$7,2,FALSE))</f>
        <v/>
      </c>
      <c r="I67" s="350"/>
      <c r="J67" s="108"/>
      <c r="K67" s="78"/>
      <c r="L67" s="78"/>
      <c r="M67" s="76"/>
      <c r="N67" s="252"/>
      <c r="O67" s="220"/>
      <c r="P67" s="368" t="str">
        <f t="shared" ref="P67:P75" si="3">IF(Q67="","","-")</f>
        <v/>
      </c>
      <c r="Q67" s="266"/>
      <c r="R67" s="246"/>
      <c r="S67" s="219"/>
      <c r="T67" s="219"/>
      <c r="U67" s="219"/>
      <c r="V67" s="219"/>
      <c r="W67" s="221"/>
      <c r="X67" s="276"/>
      <c r="Y67" s="221"/>
      <c r="Z67" s="221"/>
      <c r="AA67" s="221"/>
      <c r="AB67" s="78"/>
      <c r="AC67" s="233"/>
      <c r="AD67" s="234"/>
      <c r="AE67" s="78"/>
      <c r="AF67" s="235"/>
      <c r="AG67" s="79" t="str">
        <f t="shared" si="1"/>
        <v xml:space="preserve"> </v>
      </c>
      <c r="AH67" s="79" t="str">
        <f>IF($W67="","JPN",VLOOKUP($W67,参照ﾃｰﾌﾞﾙ!$P$5:$R$223,3,FALSE))</f>
        <v>JPN</v>
      </c>
      <c r="AI67" s="79"/>
      <c r="AJ67" s="79" t="str">
        <f>IF($O67="","",基本データ!$C$13)</f>
        <v/>
      </c>
      <c r="AK67" s="302" t="str">
        <f>IF($O67="","",基本データ!$C$14)</f>
        <v/>
      </c>
      <c r="AL67" s="234"/>
      <c r="AM67" s="78"/>
      <c r="AN67" s="296"/>
    </row>
    <row r="68" spans="1:40" ht="14.25" x14ac:dyDescent="0.25">
      <c r="A68" s="75"/>
      <c r="B68" s="348">
        <v>265</v>
      </c>
      <c r="C68" s="76">
        <v>5</v>
      </c>
      <c r="D68" s="349"/>
      <c r="E68" s="105"/>
      <c r="F68" s="161"/>
      <c r="G68" s="105"/>
      <c r="H68" s="290" t="str">
        <f>IF(N68="","",VLOOKUP(N68,参照ﾃｰﾌﾞﾙ!$W$6:$Y$7,2,FALSE))</f>
        <v/>
      </c>
      <c r="I68" s="350"/>
      <c r="J68" s="108"/>
      <c r="K68" s="78"/>
      <c r="L68" s="78"/>
      <c r="M68" s="76"/>
      <c r="N68" s="252"/>
      <c r="O68" s="220"/>
      <c r="P68" s="368" t="str">
        <f t="shared" si="3"/>
        <v/>
      </c>
      <c r="Q68" s="266"/>
      <c r="R68" s="246"/>
      <c r="S68" s="219"/>
      <c r="T68" s="219"/>
      <c r="U68" s="219"/>
      <c r="V68" s="219"/>
      <c r="W68" s="221"/>
      <c r="X68" s="276"/>
      <c r="Y68" s="221"/>
      <c r="Z68" s="221"/>
      <c r="AA68" s="221"/>
      <c r="AB68" s="78"/>
      <c r="AC68" s="233"/>
      <c r="AD68" s="234"/>
      <c r="AE68" s="78"/>
      <c r="AF68" s="235"/>
      <c r="AG68" s="79" t="str">
        <f t="shared" si="1"/>
        <v xml:space="preserve"> </v>
      </c>
      <c r="AH68" s="79" t="str">
        <f>IF($W68="","JPN",VLOOKUP($W68,参照ﾃｰﾌﾞﾙ!$P$5:$R$223,3,FALSE))</f>
        <v>JPN</v>
      </c>
      <c r="AI68" s="79"/>
      <c r="AJ68" s="79" t="str">
        <f>IF($O68="","",基本データ!$C$13)</f>
        <v/>
      </c>
      <c r="AK68" s="302" t="str">
        <f>IF($O68="","",基本データ!$C$14)</f>
        <v/>
      </c>
      <c r="AL68" s="234"/>
      <c r="AM68" s="78"/>
      <c r="AN68" s="296"/>
    </row>
    <row r="69" spans="1:40" ht="14.25" x14ac:dyDescent="0.25">
      <c r="A69" s="80"/>
      <c r="B69" s="74">
        <v>266</v>
      </c>
      <c r="C69" s="74">
        <v>6</v>
      </c>
      <c r="D69" s="351"/>
      <c r="E69" s="104"/>
      <c r="F69" s="160"/>
      <c r="G69" s="104"/>
      <c r="H69" s="290" t="str">
        <f>IF(N69="","",VLOOKUP(N69,参照ﾃｰﾌﾞﾙ!$W$6:$Y$7,2,FALSE))</f>
        <v/>
      </c>
      <c r="I69" s="352"/>
      <c r="J69" s="109"/>
      <c r="K69" s="83"/>
      <c r="L69" s="83"/>
      <c r="M69" s="74"/>
      <c r="N69" s="253"/>
      <c r="O69" s="222"/>
      <c r="P69" s="369" t="str">
        <f t="shared" si="3"/>
        <v/>
      </c>
      <c r="Q69" s="267"/>
      <c r="R69" s="247"/>
      <c r="S69" s="223"/>
      <c r="T69" s="223"/>
      <c r="U69" s="223"/>
      <c r="V69" s="223"/>
      <c r="W69" s="223"/>
      <c r="X69" s="277"/>
      <c r="Y69" s="223"/>
      <c r="Z69" s="223"/>
      <c r="AA69" s="223"/>
      <c r="AB69" s="83"/>
      <c r="AC69" s="236"/>
      <c r="AD69" s="237"/>
      <c r="AE69" s="83"/>
      <c r="AF69" s="238"/>
      <c r="AG69" s="82" t="str">
        <f t="shared" ref="AG69:AG75" si="4">$U69&amp;" "&amp;$V69</f>
        <v xml:space="preserve"> </v>
      </c>
      <c r="AH69" s="82" t="str">
        <f>IF($W69="","JPN",VLOOKUP($W69,参照ﾃｰﾌﾞﾙ!$P$5:$R$223,3,FALSE))</f>
        <v>JPN</v>
      </c>
      <c r="AI69" s="82"/>
      <c r="AJ69" s="82" t="str">
        <f>IF($O69="","",基本データ!$C$13)</f>
        <v/>
      </c>
      <c r="AK69" s="303" t="str">
        <f>IF($O69="","",基本データ!$C$14)</f>
        <v/>
      </c>
      <c r="AL69" s="237"/>
      <c r="AM69" s="83"/>
      <c r="AN69" s="297"/>
    </row>
    <row r="70" spans="1:40" ht="14.25" x14ac:dyDescent="0.25">
      <c r="A70" s="84">
        <v>12</v>
      </c>
      <c r="B70" s="348">
        <v>267</v>
      </c>
      <c r="C70" s="357">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5" t="str">
        <f>IF(N70="","",VLOOKUP(N70,参照ﾃｰﾌﾞﾙ!$W$6:$Y$7,2,FALSE))</f>
        <v/>
      </c>
      <c r="I70" s="353"/>
      <c r="J70" s="187"/>
      <c r="K70" s="193"/>
      <c r="L70" s="217"/>
      <c r="M70" s="216"/>
      <c r="N70" s="254"/>
      <c r="O70" s="224"/>
      <c r="P70" s="370" t="str">
        <f t="shared" si="3"/>
        <v/>
      </c>
      <c r="Q70" s="268"/>
      <c r="R70" s="248"/>
      <c r="S70" s="219"/>
      <c r="T70" s="219"/>
      <c r="U70" s="219"/>
      <c r="V70" s="219"/>
      <c r="W70" s="225"/>
      <c r="X70" s="278"/>
      <c r="Y70" s="225"/>
      <c r="Z70" s="225"/>
      <c r="AA70" s="225"/>
      <c r="AB70" s="217"/>
      <c r="AC70" s="230"/>
      <c r="AD70" s="231"/>
      <c r="AE70" s="217"/>
      <c r="AF70" s="232"/>
      <c r="AG70" s="86" t="str">
        <f t="shared" si="4"/>
        <v xml:space="preserve"> </v>
      </c>
      <c r="AH70" s="86" t="str">
        <f>IF($W70="","JPN",VLOOKUP($W70,参照ﾃｰﾌﾞﾙ!$P$5:$R$223,3,FALSE))</f>
        <v>JPN</v>
      </c>
      <c r="AI70" s="86"/>
      <c r="AJ70" s="86" t="str">
        <f>IF($O70="","",基本データ!$C$13)</f>
        <v/>
      </c>
      <c r="AK70" s="304" t="str">
        <f>IF($O70="","",基本データ!$C$14)</f>
        <v/>
      </c>
      <c r="AL70" s="354"/>
      <c r="AM70" s="355"/>
      <c r="AN70" s="356"/>
    </row>
    <row r="71" spans="1:40" ht="14.25" x14ac:dyDescent="0.25">
      <c r="A71" s="75"/>
      <c r="B71" s="348">
        <v>268</v>
      </c>
      <c r="C71" s="76">
        <v>2</v>
      </c>
      <c r="D71" s="349"/>
      <c r="E71" s="105"/>
      <c r="F71" s="161"/>
      <c r="G71" s="105"/>
      <c r="H71" s="292" t="str">
        <f>IF(N71="","",VLOOKUP(N71,参照ﾃｰﾌﾞﾙ!$W$6:$Y$7,2,FALSE))</f>
        <v/>
      </c>
      <c r="I71" s="350"/>
      <c r="J71" s="108"/>
      <c r="K71" s="78"/>
      <c r="L71" s="78"/>
      <c r="M71" s="76"/>
      <c r="N71" s="252"/>
      <c r="O71" s="220"/>
      <c r="P71" s="368" t="str">
        <f t="shared" si="3"/>
        <v/>
      </c>
      <c r="Q71" s="266"/>
      <c r="R71" s="246"/>
      <c r="S71" s="219"/>
      <c r="T71" s="219"/>
      <c r="U71" s="219"/>
      <c r="V71" s="219"/>
      <c r="W71" s="221"/>
      <c r="X71" s="276"/>
      <c r="Y71" s="221"/>
      <c r="Z71" s="221"/>
      <c r="AA71" s="221"/>
      <c r="AB71" s="78"/>
      <c r="AC71" s="233"/>
      <c r="AD71" s="234"/>
      <c r="AE71" s="78"/>
      <c r="AF71" s="235"/>
      <c r="AG71" s="79" t="str">
        <f t="shared" si="4"/>
        <v xml:space="preserve"> </v>
      </c>
      <c r="AH71" s="79" t="str">
        <f>IF($W71="","JPN",VLOOKUP($W71,参照ﾃｰﾌﾞﾙ!$P$5:$R$223,3,FALSE))</f>
        <v>JPN</v>
      </c>
      <c r="AI71" s="79"/>
      <c r="AJ71" s="79" t="str">
        <f>IF($O71="","",基本データ!$C$13)</f>
        <v/>
      </c>
      <c r="AK71" s="302" t="str">
        <f>IF($O71="","",基本データ!$C$14)</f>
        <v/>
      </c>
      <c r="AL71" s="234"/>
      <c r="AM71" s="78"/>
      <c r="AN71" s="296"/>
    </row>
    <row r="72" spans="1:40" ht="14.25" x14ac:dyDescent="0.25">
      <c r="A72" s="75"/>
      <c r="B72" s="348">
        <v>269</v>
      </c>
      <c r="C72" s="76">
        <v>3</v>
      </c>
      <c r="D72" s="349"/>
      <c r="E72" s="105"/>
      <c r="F72" s="161"/>
      <c r="G72" s="105"/>
      <c r="H72" s="290" t="str">
        <f>IF(N72="","",VLOOKUP(N72,参照ﾃｰﾌﾞﾙ!$W$6:$Y$7,2,FALSE))</f>
        <v/>
      </c>
      <c r="I72" s="350"/>
      <c r="J72" s="108"/>
      <c r="K72" s="78"/>
      <c r="L72" s="78"/>
      <c r="M72" s="76"/>
      <c r="N72" s="252"/>
      <c r="O72" s="220"/>
      <c r="P72" s="368" t="str">
        <f t="shared" si="3"/>
        <v/>
      </c>
      <c r="Q72" s="266"/>
      <c r="R72" s="246"/>
      <c r="S72" s="219"/>
      <c r="T72" s="219"/>
      <c r="U72" s="219"/>
      <c r="V72" s="219"/>
      <c r="W72" s="221"/>
      <c r="X72" s="276"/>
      <c r="Y72" s="221"/>
      <c r="Z72" s="221"/>
      <c r="AA72" s="221"/>
      <c r="AB72" s="78"/>
      <c r="AC72" s="233"/>
      <c r="AD72" s="234"/>
      <c r="AE72" s="78"/>
      <c r="AF72" s="235"/>
      <c r="AG72" s="79" t="str">
        <f t="shared" si="4"/>
        <v xml:space="preserve"> </v>
      </c>
      <c r="AH72" s="79" t="str">
        <f>IF($W72="","JPN",VLOOKUP($W72,参照ﾃｰﾌﾞﾙ!$P$5:$R$223,3,FALSE))</f>
        <v>JPN</v>
      </c>
      <c r="AI72" s="79"/>
      <c r="AJ72" s="79" t="str">
        <f>IF($O72="","",基本データ!$C$13)</f>
        <v/>
      </c>
      <c r="AK72" s="302" t="str">
        <f>IF($O72="","",基本データ!$C$14)</f>
        <v/>
      </c>
      <c r="AL72" s="234"/>
      <c r="AM72" s="78"/>
      <c r="AN72" s="296"/>
    </row>
    <row r="73" spans="1:40" ht="14.25" x14ac:dyDescent="0.25">
      <c r="A73" s="75"/>
      <c r="B73" s="348">
        <v>270</v>
      </c>
      <c r="C73" s="76">
        <v>4</v>
      </c>
      <c r="D73" s="349"/>
      <c r="E73" s="105"/>
      <c r="F73" s="161"/>
      <c r="G73" s="105"/>
      <c r="H73" s="290" t="str">
        <f>IF(N73="","",VLOOKUP(N73,参照ﾃｰﾌﾞﾙ!$W$6:$Y$7,2,FALSE))</f>
        <v/>
      </c>
      <c r="I73" s="350"/>
      <c r="J73" s="108"/>
      <c r="K73" s="78"/>
      <c r="L73" s="78"/>
      <c r="M73" s="76"/>
      <c r="N73" s="252"/>
      <c r="O73" s="220"/>
      <c r="P73" s="368" t="str">
        <f t="shared" si="3"/>
        <v/>
      </c>
      <c r="Q73" s="266"/>
      <c r="R73" s="246"/>
      <c r="S73" s="219"/>
      <c r="T73" s="219"/>
      <c r="U73" s="219"/>
      <c r="V73" s="219"/>
      <c r="W73" s="221"/>
      <c r="X73" s="276"/>
      <c r="Y73" s="221"/>
      <c r="Z73" s="221"/>
      <c r="AA73" s="221"/>
      <c r="AB73" s="78"/>
      <c r="AC73" s="233"/>
      <c r="AD73" s="234"/>
      <c r="AE73" s="78"/>
      <c r="AF73" s="235"/>
      <c r="AG73" s="79" t="str">
        <f t="shared" si="4"/>
        <v xml:space="preserve"> </v>
      </c>
      <c r="AH73" s="79" t="str">
        <f>IF($W73="","JPN",VLOOKUP($W73,参照ﾃｰﾌﾞﾙ!$P$5:$R$223,3,FALSE))</f>
        <v>JPN</v>
      </c>
      <c r="AI73" s="79"/>
      <c r="AJ73" s="79" t="str">
        <f>IF($O73="","",基本データ!$C$13)</f>
        <v/>
      </c>
      <c r="AK73" s="302" t="str">
        <f>IF($O73="","",基本データ!$C$14)</f>
        <v/>
      </c>
      <c r="AL73" s="234"/>
      <c r="AM73" s="78"/>
      <c r="AN73" s="296"/>
    </row>
    <row r="74" spans="1:40" ht="14.25" x14ac:dyDescent="0.25">
      <c r="A74" s="75"/>
      <c r="B74" s="348">
        <v>271</v>
      </c>
      <c r="C74" s="76">
        <v>5</v>
      </c>
      <c r="D74" s="349"/>
      <c r="E74" s="105"/>
      <c r="F74" s="161"/>
      <c r="G74" s="105"/>
      <c r="H74" s="290" t="str">
        <f>IF(N74="","",VLOOKUP(N74,参照ﾃｰﾌﾞﾙ!$W$6:$Y$7,2,FALSE))</f>
        <v/>
      </c>
      <c r="I74" s="350"/>
      <c r="J74" s="108"/>
      <c r="K74" s="78"/>
      <c r="L74" s="78"/>
      <c r="M74" s="76"/>
      <c r="N74" s="252"/>
      <c r="O74" s="220"/>
      <c r="P74" s="368" t="str">
        <f t="shared" si="3"/>
        <v/>
      </c>
      <c r="Q74" s="266"/>
      <c r="R74" s="246"/>
      <c r="S74" s="219"/>
      <c r="T74" s="219"/>
      <c r="U74" s="219"/>
      <c r="V74" s="219"/>
      <c r="W74" s="221"/>
      <c r="X74" s="276"/>
      <c r="Y74" s="221"/>
      <c r="Z74" s="221"/>
      <c r="AA74" s="221"/>
      <c r="AB74" s="78"/>
      <c r="AC74" s="233"/>
      <c r="AD74" s="234"/>
      <c r="AE74" s="78"/>
      <c r="AF74" s="235"/>
      <c r="AG74" s="79" t="str">
        <f t="shared" si="4"/>
        <v xml:space="preserve"> </v>
      </c>
      <c r="AH74" s="79" t="str">
        <f>IF($W74="","JPN",VLOOKUP($W74,参照ﾃｰﾌﾞﾙ!$P$5:$R$223,3,FALSE))</f>
        <v>JPN</v>
      </c>
      <c r="AI74" s="79"/>
      <c r="AJ74" s="79" t="str">
        <f>IF($O74="","",基本データ!$C$13)</f>
        <v/>
      </c>
      <c r="AK74" s="302" t="str">
        <f>IF($O74="","",基本データ!$C$14)</f>
        <v/>
      </c>
      <c r="AL74" s="234"/>
      <c r="AM74" s="78"/>
      <c r="AN74" s="296"/>
    </row>
    <row r="75" spans="1:40" ht="14.65" thickBot="1" x14ac:dyDescent="0.3">
      <c r="A75" s="358"/>
      <c r="B75" s="359">
        <v>272</v>
      </c>
      <c r="C75" s="359">
        <v>6</v>
      </c>
      <c r="D75" s="360"/>
      <c r="E75" s="361"/>
      <c r="F75" s="362"/>
      <c r="G75" s="361"/>
      <c r="H75" s="291" t="str">
        <f>IF(N75="","",VLOOKUP(N75,参照ﾃｰﾌﾞﾙ!$W$6:$Y$7,2,FALSE))</f>
        <v/>
      </c>
      <c r="I75" s="363"/>
      <c r="J75" s="364"/>
      <c r="K75" s="239"/>
      <c r="L75" s="239"/>
      <c r="M75" s="359"/>
      <c r="N75" s="255"/>
      <c r="O75" s="226"/>
      <c r="P75" s="371" t="str">
        <f t="shared" si="3"/>
        <v/>
      </c>
      <c r="Q75" s="269"/>
      <c r="R75" s="249"/>
      <c r="S75" s="227"/>
      <c r="T75" s="227"/>
      <c r="U75" s="227"/>
      <c r="V75" s="227"/>
      <c r="W75" s="227"/>
      <c r="X75" s="279"/>
      <c r="Y75" s="227"/>
      <c r="Z75" s="227"/>
      <c r="AA75" s="227"/>
      <c r="AB75" s="239"/>
      <c r="AC75" s="240"/>
      <c r="AD75" s="241"/>
      <c r="AE75" s="239"/>
      <c r="AF75" s="242"/>
      <c r="AG75" s="257" t="str">
        <f t="shared" si="4"/>
        <v xml:space="preserve"> </v>
      </c>
      <c r="AH75" s="257" t="str">
        <f>IF($W75="","JPN",VLOOKUP($W75,参照ﾃｰﾌﾞﾙ!$P$5:$R$223,3,FALSE))</f>
        <v>JPN</v>
      </c>
      <c r="AI75" s="257"/>
      <c r="AJ75" s="257" t="str">
        <f>IF($O75="","",基本データ!$C$13)</f>
        <v/>
      </c>
      <c r="AK75" s="365" t="str">
        <f>IF($O75="","",基本データ!$C$14)</f>
        <v/>
      </c>
      <c r="AL75" s="241"/>
      <c r="AM75" s="239"/>
      <c r="AN75" s="298"/>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A6" sqref="A6"/>
    </sheetView>
  </sheetViews>
  <sheetFormatPr defaultColWidth="9" defaultRowHeight="12.75" x14ac:dyDescent="0.25"/>
  <cols>
    <col min="1" max="1" width="3.06640625" style="111" customWidth="1"/>
    <col min="2" max="2" width="5.33203125" style="1" customWidth="1"/>
    <col min="3" max="5" width="7.9296875" style="1" customWidth="1"/>
    <col min="6" max="6" width="4.265625" style="1" customWidth="1"/>
    <col min="7" max="8" width="2.9296875" style="1" customWidth="1"/>
    <col min="9" max="9" width="2.33203125" style="29" customWidth="1"/>
    <col min="10" max="10" width="8.06640625" style="1" customWidth="1"/>
    <col min="11" max="11" width="10" style="1" customWidth="1"/>
    <col min="12" max="12" width="7.265625" style="1" customWidth="1"/>
    <col min="13" max="13" width="10.73046875" style="1" customWidth="1"/>
    <col min="14" max="14" width="6.9296875" style="1" customWidth="1"/>
    <col min="15" max="15" width="5.9296875" style="1" customWidth="1"/>
    <col min="16" max="16" width="6.33203125" style="1" customWidth="1"/>
    <col min="17" max="16384" width="9" style="1"/>
  </cols>
  <sheetData>
    <row r="1" spans="1:17" x14ac:dyDescent="0.25">
      <c r="A1" s="1" t="s">
        <v>36</v>
      </c>
      <c r="K1" s="1" t="s">
        <v>624</v>
      </c>
    </row>
    <row r="2" spans="1:17" ht="9" customHeight="1" x14ac:dyDescent="0.25">
      <c r="A2" s="8" t="s">
        <v>37</v>
      </c>
      <c r="O2" s="8" t="s">
        <v>38</v>
      </c>
    </row>
    <row r="3" spans="1:17" ht="24.75" customHeight="1" thickBot="1" x14ac:dyDescent="0.3">
      <c r="A3" s="16"/>
      <c r="B3" s="42" t="str">
        <f>IF(基本データ!$C$9="","",基本データ!$C$9)</f>
        <v>北丹陸協長記</v>
      </c>
      <c r="C3" s="16"/>
      <c r="D3" s="16"/>
      <c r="E3" s="16"/>
      <c r="F3" s="16"/>
      <c r="G3" s="16"/>
      <c r="H3" s="16"/>
      <c r="I3" s="183"/>
      <c r="J3" s="17"/>
      <c r="K3" s="16"/>
      <c r="L3" s="16"/>
      <c r="M3" s="16" t="s">
        <v>613</v>
      </c>
      <c r="N3" s="16"/>
      <c r="O3" s="501" t="str">
        <f>IF(基本データ!$J$5="","",基本データ!$J$5)</f>
        <v/>
      </c>
      <c r="P3" s="501"/>
    </row>
    <row r="4" spans="1:17" ht="6" customHeight="1" x14ac:dyDescent="0.25"/>
    <row r="5" spans="1:17" ht="13.5" customHeight="1" x14ac:dyDescent="0.25">
      <c r="B5" s="5" t="s">
        <v>39</v>
      </c>
      <c r="C5" s="5"/>
      <c r="D5" s="5"/>
      <c r="E5" s="5"/>
      <c r="F5" s="5"/>
      <c r="K5" s="10" t="s">
        <v>53</v>
      </c>
      <c r="L5" s="502" t="str">
        <f>IF(基本データ!$C12="","",基本データ!$C12)</f>
        <v/>
      </c>
      <c r="M5" s="502"/>
      <c r="N5" s="502"/>
      <c r="O5" s="502"/>
      <c r="P5" s="502"/>
    </row>
    <row r="6" spans="1:17" ht="13.5" customHeight="1" x14ac:dyDescent="0.25">
      <c r="B6" s="4" t="s">
        <v>41</v>
      </c>
      <c r="K6" s="11"/>
      <c r="L6" s="7"/>
      <c r="M6" s="7"/>
      <c r="N6" s="7"/>
      <c r="O6" s="7"/>
      <c r="P6" s="7"/>
    </row>
    <row r="7" spans="1:17" ht="13.5" customHeight="1" x14ac:dyDescent="0.25">
      <c r="B7" s="4" t="s">
        <v>42</v>
      </c>
      <c r="K7" s="10" t="s">
        <v>49</v>
      </c>
      <c r="L7" s="502" t="str">
        <f>IF(基本データ!$C11="","",基本データ!$C11)</f>
        <v/>
      </c>
      <c r="M7" s="502"/>
      <c r="N7" s="502"/>
      <c r="O7" s="502"/>
      <c r="P7" s="502"/>
    </row>
    <row r="8" spans="1:17" ht="13.5" customHeight="1" x14ac:dyDescent="0.25">
      <c r="B8" s="4" t="s">
        <v>43</v>
      </c>
      <c r="K8" s="4"/>
    </row>
    <row r="9" spans="1:17" ht="17.25" customHeight="1" x14ac:dyDescent="0.25">
      <c r="B9" s="4" t="s">
        <v>767</v>
      </c>
      <c r="K9" s="12" t="s">
        <v>843</v>
      </c>
      <c r="L9" s="5"/>
      <c r="M9" s="503" t="str">
        <f>IF(基本データ!$C15="","",基本データ!$C15)</f>
        <v/>
      </c>
      <c r="N9" s="503"/>
      <c r="O9" s="503"/>
      <c r="P9" s="41" t="s">
        <v>100</v>
      </c>
    </row>
    <row r="10" spans="1:17" ht="17.25" customHeight="1" x14ac:dyDescent="0.25">
      <c r="B10" s="4" t="s">
        <v>44</v>
      </c>
      <c r="K10" s="38" t="s">
        <v>50</v>
      </c>
      <c r="L10" s="6"/>
      <c r="M10" s="504" t="str">
        <f>IF(基本データ!$C18="","",基本データ!$C18)</f>
        <v/>
      </c>
      <c r="N10" s="504"/>
      <c r="O10" s="504"/>
      <c r="P10" s="41" t="s">
        <v>100</v>
      </c>
    </row>
    <row r="11" spans="1:17" ht="13.5" customHeight="1" x14ac:dyDescent="0.25">
      <c r="B11" s="4" t="s">
        <v>45</v>
      </c>
      <c r="K11" s="8" t="s">
        <v>51</v>
      </c>
      <c r="M11" s="1" t="str">
        <f>IF(基本データ!$C19="","",基本データ!$C19)</f>
        <v/>
      </c>
      <c r="P11" s="9" t="s">
        <v>52</v>
      </c>
    </row>
    <row r="12" spans="1:17" ht="13.5" customHeight="1" x14ac:dyDescent="0.25">
      <c r="B12" s="4" t="s">
        <v>46</v>
      </c>
      <c r="K12" s="499" t="str">
        <f>IF(基本データ!$C20="","",基本データ!$C20)</f>
        <v/>
      </c>
      <c r="L12" s="499"/>
      <c r="M12" s="499"/>
      <c r="N12" s="499"/>
      <c r="O12" s="499"/>
      <c r="P12" s="499"/>
    </row>
    <row r="13" spans="1:17" ht="13.5" customHeight="1" x14ac:dyDescent="0.25">
      <c r="B13" s="4" t="s">
        <v>766</v>
      </c>
      <c r="K13" s="500"/>
      <c r="L13" s="500"/>
      <c r="M13" s="500"/>
      <c r="N13" s="500"/>
      <c r="O13" s="500"/>
      <c r="P13" s="500"/>
    </row>
    <row r="14" spans="1:17" ht="13.5" customHeight="1" x14ac:dyDescent="0.25">
      <c r="B14" s="4" t="s">
        <v>363</v>
      </c>
      <c r="H14" s="4"/>
      <c r="I14" s="25"/>
      <c r="J14" s="100" t="s">
        <v>585</v>
      </c>
      <c r="K14" s="5" t="str">
        <f>IF(基本データ!$C16="","",基本データ!$C16)</f>
        <v/>
      </c>
      <c r="L14" s="5"/>
      <c r="M14" s="101" t="s">
        <v>586</v>
      </c>
      <c r="N14" s="40" t="str">
        <f>IF(基本データ!$C21="","",基本データ!$C21)</f>
        <v/>
      </c>
      <c r="O14" s="40"/>
      <c r="P14" s="5"/>
    </row>
    <row r="15" spans="1:17" ht="6.75" customHeight="1" x14ac:dyDescent="0.25"/>
    <row r="16" spans="1:17" ht="29.25" customHeight="1" x14ac:dyDescent="0.25">
      <c r="B16" s="13" t="s">
        <v>47</v>
      </c>
      <c r="C16" s="13" t="s">
        <v>48</v>
      </c>
      <c r="D16" s="469" t="s">
        <v>98</v>
      </c>
      <c r="E16" s="498"/>
      <c r="F16" s="14" t="s">
        <v>587</v>
      </c>
      <c r="G16" s="88" t="s">
        <v>1384</v>
      </c>
      <c r="H16" s="15" t="s">
        <v>584</v>
      </c>
      <c r="I16" s="178" t="s">
        <v>560</v>
      </c>
      <c r="J16" s="13" t="s">
        <v>1382</v>
      </c>
      <c r="K16" s="43" t="s">
        <v>1383</v>
      </c>
      <c r="L16" s="469" t="s">
        <v>97</v>
      </c>
      <c r="M16" s="516"/>
      <c r="N16" s="516"/>
      <c r="O16" s="43" t="s">
        <v>564</v>
      </c>
      <c r="P16" s="13" t="s">
        <v>1395</v>
      </c>
      <c r="Q16" s="2"/>
    </row>
    <row r="17" spans="1:17" ht="24" customHeight="1" x14ac:dyDescent="0.25">
      <c r="A17" s="111">
        <v>1</v>
      </c>
      <c r="B17" s="139"/>
      <c r="C17" s="139" t="str">
        <f>IF(個人エントリー!$L6="","",個人エントリー!$L6&amp;個人エントリー!$M6&amp;個人エントリー!$N6)</f>
        <v/>
      </c>
      <c r="D17" s="492" t="str">
        <f>IF(個人エントリー!$P6="","",個人エントリー!$P6)</f>
        <v/>
      </c>
      <c r="E17" s="493"/>
      <c r="F17" s="147" t="str">
        <f>IF(個人エントリー!$X6="","",個人エントリー!$X6)</f>
        <v/>
      </c>
      <c r="G17" s="164" t="str">
        <f>IF(個人エントリー!$V6="","",個人エントリー!$V6)</f>
        <v/>
      </c>
      <c r="H17" s="165" t="str">
        <f>IF(個人エントリー!$W6="","",個人エントリー!$W6)</f>
        <v/>
      </c>
      <c r="I17" s="179"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5">
      <c r="A18" s="111">
        <v>2</v>
      </c>
      <c r="B18" s="140"/>
      <c r="C18" s="140" t="str">
        <f>IF(個人エントリー!$L7="","",個人エントリー!$L7&amp;個人エントリー!$M7&amp;個人エントリー!$N7)</f>
        <v/>
      </c>
      <c r="D18" s="494" t="str">
        <f>IF(個人エントリー!$P7="","",個人エントリー!$P7)</f>
        <v/>
      </c>
      <c r="E18" s="495"/>
      <c r="F18" s="148" t="str">
        <f>IF(個人エントリー!$X7="","",個人エントリー!$X7)</f>
        <v/>
      </c>
      <c r="G18" s="168" t="str">
        <f>IF(個人エントリー!$V7="","",個人エントリー!$V7)</f>
        <v/>
      </c>
      <c r="H18" s="169" t="str">
        <f>IF(個人エントリー!$W7="","",個人エントリー!$W7)</f>
        <v/>
      </c>
      <c r="I18" s="180"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5">
      <c r="A19" s="111">
        <v>3</v>
      </c>
      <c r="B19" s="140"/>
      <c r="C19" s="140" t="str">
        <f>IF(個人エントリー!$L8="","",個人エントリー!$L8&amp;個人エントリー!$M8&amp;個人エントリー!$N8)</f>
        <v/>
      </c>
      <c r="D19" s="494" t="str">
        <f>IF(個人エントリー!$P8="","",個人エントリー!$P8)</f>
        <v/>
      </c>
      <c r="E19" s="495"/>
      <c r="F19" s="148" t="str">
        <f>IF(個人エントリー!$X8="","",個人エントリー!$X8)</f>
        <v/>
      </c>
      <c r="G19" s="168" t="str">
        <f>IF(個人エントリー!$V8="","",個人エントリー!$V8)</f>
        <v/>
      </c>
      <c r="H19" s="169" t="str">
        <f>IF(個人エントリー!$W8="","",個人エントリー!$W8)</f>
        <v/>
      </c>
      <c r="I19" s="180"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5">
      <c r="A20" s="111">
        <v>4</v>
      </c>
      <c r="B20" s="140"/>
      <c r="C20" s="140" t="str">
        <f>IF(個人エントリー!$L9="","",個人エントリー!$L9&amp;個人エントリー!$M9&amp;個人エントリー!$N9)</f>
        <v/>
      </c>
      <c r="D20" s="494" t="str">
        <f>IF(個人エントリー!$P9="","",個人エントリー!$P9)</f>
        <v/>
      </c>
      <c r="E20" s="495"/>
      <c r="F20" s="148" t="str">
        <f>IF(個人エントリー!$X9="","",個人エントリー!$X9)</f>
        <v/>
      </c>
      <c r="G20" s="168" t="str">
        <f>IF(個人エントリー!$V9="","",個人エントリー!$V9)</f>
        <v/>
      </c>
      <c r="H20" s="169" t="str">
        <f>IF(個人エントリー!$W9="","",個人エントリー!$W9)</f>
        <v/>
      </c>
      <c r="I20" s="180"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5">
      <c r="A21" s="111">
        <v>5</v>
      </c>
      <c r="B21" s="141"/>
      <c r="C21" s="141" t="str">
        <f>IF(個人エントリー!$L10="","",個人エントリー!$L10&amp;個人エントリー!$M10&amp;個人エントリー!$N10)</f>
        <v/>
      </c>
      <c r="D21" s="490" t="str">
        <f>IF(個人エントリー!$P10="","",個人エントリー!$P10)</f>
        <v/>
      </c>
      <c r="E21" s="491"/>
      <c r="F21" s="149" t="str">
        <f>IF(個人エントリー!$X10="","",個人エントリー!$X10)</f>
        <v/>
      </c>
      <c r="G21" s="170" t="str">
        <f>IF(個人エントリー!$V10="","",個人エントリー!$V10)</f>
        <v/>
      </c>
      <c r="H21" s="171" t="str">
        <f>IF(個人エントリー!$W10="","",個人エントリー!$W10)</f>
        <v/>
      </c>
      <c r="I21" s="181"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5">
      <c r="A22" s="111">
        <v>6</v>
      </c>
      <c r="B22" s="142"/>
      <c r="C22" s="142" t="str">
        <f>IF(個人エントリー!$L11="","",個人エントリー!$L11&amp;個人エントリー!$M11&amp;個人エントリー!$N11)</f>
        <v/>
      </c>
      <c r="D22" s="492" t="str">
        <f>IF(個人エントリー!$P11="","",個人エントリー!$P11)</f>
        <v/>
      </c>
      <c r="E22" s="493"/>
      <c r="F22" s="150" t="str">
        <f>IF(個人エントリー!$X11="","",個人エントリー!$X11)</f>
        <v/>
      </c>
      <c r="G22" s="172" t="str">
        <f>IF(個人エントリー!$V11="","",個人エントリー!$V11)</f>
        <v/>
      </c>
      <c r="H22" s="173" t="str">
        <f>IF(個人エントリー!$W11="","",個人エントリー!$W11)</f>
        <v/>
      </c>
      <c r="I22" s="182"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5">
      <c r="A23" s="111">
        <v>7</v>
      </c>
      <c r="B23" s="140"/>
      <c r="C23" s="140" t="str">
        <f>IF(個人エントリー!$L12="","",個人エントリー!$L12&amp;個人エントリー!$M12&amp;個人エントリー!$N12)</f>
        <v/>
      </c>
      <c r="D23" s="494" t="str">
        <f>IF(個人エントリー!$P12="","",個人エントリー!$P12)</f>
        <v/>
      </c>
      <c r="E23" s="495"/>
      <c r="F23" s="148" t="str">
        <f>IF(個人エントリー!$X12="","",個人エントリー!$X12)</f>
        <v/>
      </c>
      <c r="G23" s="168" t="str">
        <f>IF(個人エントリー!$V12="","",個人エントリー!$V12)</f>
        <v/>
      </c>
      <c r="H23" s="169" t="str">
        <f>IF(個人エントリー!$W12="","",個人エントリー!$W12)</f>
        <v/>
      </c>
      <c r="I23" s="180"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5">
      <c r="A24" s="111">
        <v>8</v>
      </c>
      <c r="B24" s="140"/>
      <c r="C24" s="140" t="str">
        <f>IF(個人エントリー!$L13="","",個人エントリー!$L13&amp;個人エントリー!$M13&amp;個人エントリー!$N13)</f>
        <v/>
      </c>
      <c r="D24" s="494" t="str">
        <f>IF(個人エントリー!$P13="","",個人エントリー!$P13)</f>
        <v/>
      </c>
      <c r="E24" s="495"/>
      <c r="F24" s="148" t="str">
        <f>IF(個人エントリー!$X13="","",個人エントリー!$X13)</f>
        <v/>
      </c>
      <c r="G24" s="168" t="str">
        <f>IF(個人エントリー!$V13="","",個人エントリー!$V13)</f>
        <v/>
      </c>
      <c r="H24" s="169" t="str">
        <f>IF(個人エントリー!$W13="","",個人エントリー!$W13)</f>
        <v/>
      </c>
      <c r="I24" s="180"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5">
      <c r="A25" s="111">
        <v>9</v>
      </c>
      <c r="B25" s="140"/>
      <c r="C25" s="140" t="str">
        <f>IF(個人エントリー!$L14="","",個人エントリー!$L14&amp;個人エントリー!$M14&amp;個人エントリー!$N14)</f>
        <v/>
      </c>
      <c r="D25" s="494" t="str">
        <f>IF(個人エントリー!$P14="","",個人エントリー!$P14)</f>
        <v/>
      </c>
      <c r="E25" s="495"/>
      <c r="F25" s="148" t="str">
        <f>IF(個人エントリー!$X14="","",個人エントリー!$X14)</f>
        <v/>
      </c>
      <c r="G25" s="168" t="str">
        <f>IF(個人エントリー!$V14="","",個人エントリー!$V14)</f>
        <v/>
      </c>
      <c r="H25" s="169" t="str">
        <f>IF(個人エントリー!$W14="","",個人エントリー!$W14)</f>
        <v/>
      </c>
      <c r="I25" s="180"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5">
      <c r="A26" s="111">
        <v>10</v>
      </c>
      <c r="B26" s="141"/>
      <c r="C26" s="141" t="str">
        <f>IF(個人エントリー!$L15="","",個人エントリー!$L15&amp;個人エントリー!$M15&amp;個人エントリー!$N15)</f>
        <v/>
      </c>
      <c r="D26" s="490" t="str">
        <f>IF(個人エントリー!$P15="","",個人エントリー!$P15)</f>
        <v/>
      </c>
      <c r="E26" s="491"/>
      <c r="F26" s="149" t="str">
        <f>IF(個人エントリー!$X15="","",個人エントリー!$X15)</f>
        <v/>
      </c>
      <c r="G26" s="170" t="str">
        <f>IF(個人エントリー!$V15="","",個人エントリー!$V15)</f>
        <v/>
      </c>
      <c r="H26" s="171" t="str">
        <f>IF(個人エントリー!$W15="","",個人エントリー!$W15)</f>
        <v/>
      </c>
      <c r="I26" s="181"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5">
      <c r="A27" s="111">
        <v>11</v>
      </c>
      <c r="B27" s="142"/>
      <c r="C27" s="142" t="str">
        <f>IF(個人エントリー!$L16="","",個人エントリー!$L16&amp;個人エントリー!$M16&amp;個人エントリー!$N16)</f>
        <v/>
      </c>
      <c r="D27" s="492" t="str">
        <f>IF(個人エントリー!$P16="","",個人エントリー!$P16)</f>
        <v/>
      </c>
      <c r="E27" s="493"/>
      <c r="F27" s="150" t="str">
        <f>IF(個人エントリー!$X16="","",個人エントリー!$X16)</f>
        <v/>
      </c>
      <c r="G27" s="172" t="str">
        <f>IF(個人エントリー!$V16="","",個人エントリー!$V16)</f>
        <v/>
      </c>
      <c r="H27" s="173" t="str">
        <f>IF(個人エントリー!$W16="","",個人エントリー!$W16)</f>
        <v/>
      </c>
      <c r="I27" s="182"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5">
      <c r="A28" s="111">
        <v>12</v>
      </c>
      <c r="B28" s="140"/>
      <c r="C28" s="140" t="str">
        <f>IF(個人エントリー!$L17="","",個人エントリー!$L17&amp;個人エントリー!$M17&amp;個人エントリー!$N17)</f>
        <v/>
      </c>
      <c r="D28" s="494" t="str">
        <f>IF(個人エントリー!$P17="","",個人エントリー!$P17)</f>
        <v/>
      </c>
      <c r="E28" s="495"/>
      <c r="F28" s="148" t="str">
        <f>IF(個人エントリー!$X17="","",個人エントリー!$X17)</f>
        <v/>
      </c>
      <c r="G28" s="168" t="str">
        <f>IF(個人エントリー!$V17="","",個人エントリー!$V17)</f>
        <v/>
      </c>
      <c r="H28" s="169" t="str">
        <f>IF(個人エントリー!$W17="","",個人エントリー!$W17)</f>
        <v/>
      </c>
      <c r="I28" s="180"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5">
      <c r="A29" s="111">
        <v>13</v>
      </c>
      <c r="B29" s="140"/>
      <c r="C29" s="140" t="str">
        <f>IF(個人エントリー!$L18="","",個人エントリー!$L18&amp;個人エントリー!$M18&amp;個人エントリー!$N18)</f>
        <v/>
      </c>
      <c r="D29" s="494" t="str">
        <f>IF(個人エントリー!$P18="","",個人エントリー!$P18)</f>
        <v/>
      </c>
      <c r="E29" s="495"/>
      <c r="F29" s="148" t="str">
        <f>IF(個人エントリー!$X18="","",個人エントリー!$X18)</f>
        <v/>
      </c>
      <c r="G29" s="168" t="str">
        <f>IF(個人エントリー!$V18="","",個人エントリー!$V18)</f>
        <v/>
      </c>
      <c r="H29" s="169" t="str">
        <f>IF(個人エントリー!$W18="","",個人エントリー!$W18)</f>
        <v/>
      </c>
      <c r="I29" s="180"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5">
      <c r="A30" s="111">
        <v>14</v>
      </c>
      <c r="B30" s="140"/>
      <c r="C30" s="140" t="str">
        <f>IF(個人エントリー!$L19="","",個人エントリー!$L19&amp;個人エントリー!$M19&amp;個人エントリー!$N19)</f>
        <v/>
      </c>
      <c r="D30" s="494" t="str">
        <f>IF(個人エントリー!$P19="","",個人エントリー!$P19)</f>
        <v/>
      </c>
      <c r="E30" s="495"/>
      <c r="F30" s="148" t="str">
        <f>IF(個人エントリー!$X19="","",個人エントリー!$X19)</f>
        <v/>
      </c>
      <c r="G30" s="168" t="str">
        <f>IF(個人エントリー!$V19="","",個人エントリー!$V19)</f>
        <v/>
      </c>
      <c r="H30" s="169" t="str">
        <f>IF(個人エントリー!$W19="","",個人エントリー!$W19)</f>
        <v/>
      </c>
      <c r="I30" s="180"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5">
      <c r="A31" s="111">
        <v>15</v>
      </c>
      <c r="B31" s="141"/>
      <c r="C31" s="141" t="str">
        <f>IF(個人エントリー!$L20="","",個人エントリー!$L20&amp;個人エントリー!$M20&amp;個人エントリー!$N20)</f>
        <v/>
      </c>
      <c r="D31" s="490" t="str">
        <f>IF(個人エントリー!$P20="","",個人エントリー!$P20)</f>
        <v/>
      </c>
      <c r="E31" s="491"/>
      <c r="F31" s="149" t="str">
        <f>IF(個人エントリー!$X20="","",個人エントリー!$X20)</f>
        <v/>
      </c>
      <c r="G31" s="170" t="str">
        <f>IF(個人エントリー!$V20="","",個人エントリー!$V20)</f>
        <v/>
      </c>
      <c r="H31" s="171" t="str">
        <f>IF(個人エントリー!$W20="","",個人エントリー!$W20)</f>
        <v/>
      </c>
      <c r="I31" s="181"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5">
      <c r="B32" s="21"/>
      <c r="C32" s="20"/>
      <c r="D32" s="20"/>
      <c r="E32" s="20"/>
      <c r="F32" s="20"/>
      <c r="G32" s="20"/>
      <c r="H32" s="20"/>
      <c r="I32" s="20"/>
      <c r="J32" s="20"/>
      <c r="K32" s="31"/>
      <c r="L32" s="32"/>
      <c r="M32" s="31"/>
      <c r="N32" s="20"/>
      <c r="O32" s="20"/>
      <c r="P32" s="22"/>
      <c r="Q32" s="2"/>
    </row>
    <row r="33" spans="2:16" ht="9.75" customHeight="1" x14ac:dyDescent="0.25">
      <c r="B33" s="23" t="s">
        <v>54</v>
      </c>
      <c r="C33" s="4"/>
      <c r="D33" s="4"/>
      <c r="E33" s="4"/>
      <c r="F33" s="4"/>
      <c r="G33" s="4"/>
      <c r="H33" s="4"/>
      <c r="I33" s="25"/>
      <c r="K33" s="28"/>
      <c r="M33" s="28"/>
      <c r="P33" s="24"/>
    </row>
    <row r="34" spans="2:16" ht="9.75" customHeight="1" x14ac:dyDescent="0.25">
      <c r="B34" s="23"/>
      <c r="C34" s="25" t="s">
        <v>63</v>
      </c>
      <c r="D34" s="25" t="s">
        <v>64</v>
      </c>
      <c r="E34" s="25" t="s">
        <v>65</v>
      </c>
      <c r="F34" s="25" t="s">
        <v>55</v>
      </c>
      <c r="G34" s="4"/>
      <c r="H34" s="25" t="s">
        <v>56</v>
      </c>
      <c r="I34" s="25"/>
      <c r="K34" s="496" t="s">
        <v>616</v>
      </c>
      <c r="L34" s="497"/>
      <c r="M34" s="508" t="s">
        <v>615</v>
      </c>
      <c r="N34" s="509"/>
      <c r="O34" s="509"/>
      <c r="P34" s="510"/>
    </row>
    <row r="35" spans="2:16" ht="20.25" customHeight="1" x14ac:dyDescent="0.25">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496"/>
      <c r="L35" s="497"/>
      <c r="M35" s="508"/>
      <c r="N35" s="509"/>
      <c r="O35" s="509"/>
      <c r="P35" s="510"/>
    </row>
    <row r="36" spans="2:16" ht="20.25" customHeight="1" x14ac:dyDescent="0.25">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517" t="s">
        <v>79</v>
      </c>
      <c r="N36" s="514" t="str">
        <f>IF(基本データ!J29="","",基本データ!J29)</f>
        <v/>
      </c>
      <c r="O36" s="514"/>
      <c r="P36" s="34"/>
    </row>
    <row r="37" spans="2:16" ht="20.25" customHeight="1" x14ac:dyDescent="0.25">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517"/>
      <c r="N37" s="514"/>
      <c r="O37" s="514"/>
      <c r="P37" s="34"/>
    </row>
    <row r="38" spans="2:16" ht="9.75" customHeight="1" x14ac:dyDescent="0.25">
      <c r="B38" s="28"/>
      <c r="C38" s="29"/>
      <c r="D38" s="29"/>
      <c r="E38" s="29"/>
      <c r="F38" s="29"/>
      <c r="G38" s="29"/>
      <c r="H38" s="29"/>
      <c r="K38" s="519" t="s">
        <v>1607</v>
      </c>
      <c r="L38" s="520"/>
      <c r="M38" s="517" t="s">
        <v>71</v>
      </c>
      <c r="N38" s="514" t="str">
        <f>IF(基本データ!J30="","",基本データ!J30)</f>
        <v/>
      </c>
      <c r="O38" s="514"/>
      <c r="P38" s="34"/>
    </row>
    <row r="39" spans="2:16" ht="12" customHeight="1" x14ac:dyDescent="0.25">
      <c r="B39" s="23" t="s">
        <v>62</v>
      </c>
      <c r="C39" s="25"/>
      <c r="D39" s="25"/>
      <c r="E39" s="25"/>
      <c r="F39" s="25"/>
      <c r="G39" s="25"/>
      <c r="H39" s="25"/>
      <c r="I39" s="25"/>
      <c r="K39" s="519"/>
      <c r="L39" s="520"/>
      <c r="M39" s="517"/>
      <c r="N39" s="514"/>
      <c r="O39" s="514"/>
      <c r="P39" s="34"/>
    </row>
    <row r="40" spans="2:16" ht="12" customHeight="1" x14ac:dyDescent="0.25">
      <c r="B40" s="23"/>
      <c r="C40" s="25" t="s">
        <v>66</v>
      </c>
      <c r="D40" s="25" t="s">
        <v>67</v>
      </c>
      <c r="E40" s="25" t="s">
        <v>68</v>
      </c>
      <c r="F40" s="25" t="s">
        <v>55</v>
      </c>
      <c r="G40" s="4"/>
      <c r="H40" s="25" t="s">
        <v>56</v>
      </c>
      <c r="I40" s="25"/>
      <c r="K40" s="519"/>
      <c r="L40" s="520"/>
      <c r="M40" s="529"/>
      <c r="N40" s="515"/>
      <c r="O40" s="515"/>
      <c r="P40" s="35"/>
    </row>
    <row r="41" spans="2:16" ht="20.25" customHeight="1" x14ac:dyDescent="0.25">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511" t="s">
        <v>670</v>
      </c>
      <c r="N41" s="512"/>
      <c r="O41" s="512"/>
      <c r="P41" s="513"/>
    </row>
    <row r="42" spans="2:16" ht="20.25" customHeight="1" x14ac:dyDescent="0.25">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496" t="s">
        <v>672</v>
      </c>
      <c r="L42" s="518"/>
      <c r="M42" s="28"/>
      <c r="P42" s="24"/>
    </row>
    <row r="43" spans="2:16" ht="20.25" customHeight="1" x14ac:dyDescent="0.25">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496"/>
      <c r="L43" s="518"/>
      <c r="M43" s="26"/>
      <c r="N43" s="5" t="s">
        <v>96</v>
      </c>
      <c r="O43" s="5"/>
      <c r="P43" s="30"/>
    </row>
    <row r="44" spans="2:16" ht="9.75" customHeight="1" x14ac:dyDescent="0.25">
      <c r="B44" s="28"/>
      <c r="K44" s="28"/>
      <c r="M44" s="505" t="s">
        <v>671</v>
      </c>
      <c r="N44" s="523"/>
      <c r="O44" s="523"/>
      <c r="P44" s="524"/>
    </row>
    <row r="45" spans="2:16" ht="9.75" customHeight="1" x14ac:dyDescent="0.25">
      <c r="B45" s="33" t="s">
        <v>95</v>
      </c>
      <c r="K45" s="28"/>
      <c r="M45" s="506"/>
      <c r="N45" s="525"/>
      <c r="O45" s="525"/>
      <c r="P45" s="526"/>
    </row>
    <row r="46" spans="2:16" ht="9.75" customHeight="1" x14ac:dyDescent="0.25">
      <c r="B46" s="33" t="s">
        <v>59</v>
      </c>
      <c r="K46" s="521" t="str">
        <f>IF(基本データ!J26="","",基本データ!J26)</f>
        <v/>
      </c>
      <c r="L46" s="522"/>
      <c r="M46" s="506"/>
      <c r="N46" s="525"/>
      <c r="O46" s="525"/>
      <c r="P46" s="526"/>
    </row>
    <row r="47" spans="2:16" ht="9.75" customHeight="1" x14ac:dyDescent="0.25">
      <c r="B47" s="33" t="s">
        <v>60</v>
      </c>
      <c r="K47" s="521"/>
      <c r="L47" s="522"/>
      <c r="M47" s="506"/>
      <c r="N47" s="525"/>
      <c r="O47" s="525"/>
      <c r="P47" s="526"/>
    </row>
    <row r="48" spans="2:16" ht="9.75" customHeight="1" x14ac:dyDescent="0.25">
      <c r="B48" s="33" t="s">
        <v>61</v>
      </c>
      <c r="K48" s="28"/>
      <c r="M48" s="506"/>
      <c r="N48" s="525"/>
      <c r="O48" s="525"/>
      <c r="P48" s="526"/>
    </row>
    <row r="49" spans="1:16" ht="9.75" customHeight="1" x14ac:dyDescent="0.25">
      <c r="B49" s="26"/>
      <c r="C49" s="5"/>
      <c r="D49" s="5"/>
      <c r="E49" s="5"/>
      <c r="F49" s="5"/>
      <c r="G49" s="5"/>
      <c r="H49" s="5"/>
      <c r="I49" s="18"/>
      <c r="J49" s="5"/>
      <c r="K49" s="26"/>
      <c r="L49" s="5"/>
      <c r="M49" s="507"/>
      <c r="N49" s="37"/>
      <c r="O49" s="37"/>
      <c r="P49" s="35"/>
    </row>
    <row r="50" spans="1:16" ht="9.75" customHeight="1" x14ac:dyDescent="0.25">
      <c r="B50" s="23" t="s">
        <v>69</v>
      </c>
      <c r="P50" s="24"/>
    </row>
    <row r="51" spans="1:16" ht="15.75" customHeight="1" x14ac:dyDescent="0.25">
      <c r="B51" s="112" t="s">
        <v>70</v>
      </c>
      <c r="C51" s="36" t="str">
        <f>IF(基本データ!$J33="","",基本データ!$J33)</f>
        <v/>
      </c>
      <c r="D51" s="113" t="s">
        <v>71</v>
      </c>
      <c r="E51" s="36" t="str">
        <f>IF(基本データ!$J34="","",基本データ!$J34)</f>
        <v/>
      </c>
      <c r="F51" s="113" t="s">
        <v>72</v>
      </c>
      <c r="G51" s="527" t="str">
        <f>IF(基本データ!$J35="","",基本データ!$J35)</f>
        <v/>
      </c>
      <c r="H51" s="527"/>
      <c r="I51" s="36"/>
      <c r="J51" s="113" t="s">
        <v>73</v>
      </c>
      <c r="K51" s="36" t="str">
        <f>IF(基本データ!$J36="","",基本データ!$J36)</f>
        <v/>
      </c>
      <c r="L51" s="113" t="s">
        <v>74</v>
      </c>
      <c r="M51" s="36" t="str">
        <f>IF(基本データ!$J37="","",基本データ!$J37)</f>
        <v/>
      </c>
      <c r="N51" s="113" t="s">
        <v>75</v>
      </c>
      <c r="O51" s="527" t="str">
        <f>IF(基本データ!$J38="","",基本データ!$J38)</f>
        <v/>
      </c>
      <c r="P51" s="528"/>
    </row>
    <row r="52" spans="1:16" ht="6.75" customHeight="1" x14ac:dyDescent="0.25">
      <c r="B52" s="26"/>
      <c r="C52" s="5"/>
      <c r="D52" s="5"/>
      <c r="E52" s="5"/>
      <c r="F52" s="5"/>
      <c r="G52" s="5"/>
      <c r="H52" s="5"/>
      <c r="I52" s="18"/>
      <c r="J52" s="5"/>
      <c r="K52" s="5"/>
      <c r="L52" s="5"/>
      <c r="M52" s="5"/>
      <c r="N52" s="5"/>
      <c r="O52" s="5"/>
      <c r="P52" s="30"/>
    </row>
    <row r="53" spans="1:16" x14ac:dyDescent="0.25">
      <c r="B53" s="3" t="s">
        <v>76</v>
      </c>
    </row>
    <row r="54" spans="1:16" x14ac:dyDescent="0.25">
      <c r="B54" s="3" t="s">
        <v>77</v>
      </c>
    </row>
    <row r="55" spans="1:16" ht="24" customHeight="1" x14ac:dyDescent="0.25">
      <c r="A55" s="1" t="s">
        <v>36</v>
      </c>
      <c r="K55" s="1" t="s">
        <v>624</v>
      </c>
    </row>
    <row r="56" spans="1:16" ht="24" customHeight="1" x14ac:dyDescent="0.25">
      <c r="A56" s="8" t="s">
        <v>37</v>
      </c>
      <c r="O56" s="8" t="s">
        <v>38</v>
      </c>
    </row>
    <row r="57" spans="1:16" ht="24" customHeight="1" thickBot="1" x14ac:dyDescent="0.3">
      <c r="A57" s="115"/>
      <c r="B57" s="42" t="str">
        <f>IF(基本データ!$C$9="","",基本データ!$C$9)</f>
        <v>北丹陸協長記</v>
      </c>
      <c r="C57" s="16"/>
      <c r="D57" s="16"/>
      <c r="E57" s="16"/>
      <c r="F57" s="16"/>
      <c r="G57" s="16"/>
      <c r="H57" s="16"/>
      <c r="I57" s="183"/>
      <c r="J57" s="17"/>
      <c r="K57" s="16"/>
      <c r="L57" s="16"/>
      <c r="M57" s="16" t="s">
        <v>614</v>
      </c>
      <c r="N57" s="16"/>
      <c r="O57" s="501" t="str">
        <f>IF(基本データ!$J$5="","",基本データ!$J$5)</f>
        <v/>
      </c>
      <c r="P57" s="501"/>
    </row>
    <row r="58" spans="1:16" ht="24" customHeight="1" x14ac:dyDescent="0.25"/>
    <row r="59" spans="1:16" ht="24" customHeight="1" x14ac:dyDescent="0.25">
      <c r="B59" s="13" t="s">
        <v>47</v>
      </c>
      <c r="C59" s="13" t="s">
        <v>48</v>
      </c>
      <c r="D59" s="469" t="s">
        <v>98</v>
      </c>
      <c r="E59" s="498"/>
      <c r="F59" s="14" t="s">
        <v>587</v>
      </c>
      <c r="G59" s="88" t="s">
        <v>1384</v>
      </c>
      <c r="H59" s="15" t="s">
        <v>584</v>
      </c>
      <c r="I59" s="178" t="s">
        <v>913</v>
      </c>
      <c r="J59" s="13" t="s">
        <v>1382</v>
      </c>
      <c r="K59" s="43" t="s">
        <v>1383</v>
      </c>
      <c r="L59" s="469" t="s">
        <v>97</v>
      </c>
      <c r="M59" s="516"/>
      <c r="N59" s="516"/>
      <c r="O59" s="43" t="s">
        <v>564</v>
      </c>
      <c r="P59" s="13" t="s">
        <v>1395</v>
      </c>
    </row>
    <row r="60" spans="1:16" ht="24" customHeight="1" x14ac:dyDescent="0.25">
      <c r="A60" s="111">
        <v>16</v>
      </c>
      <c r="B60" s="139"/>
      <c r="C60" s="139" t="str">
        <f>IF(個人エントリー!$L21="","",個人エントリー!$L21&amp;個人エントリー!$M21&amp;個人エントリー!$N21)</f>
        <v/>
      </c>
      <c r="D60" s="492" t="str">
        <f>IF(個人エントリー!$P21="","",個人エントリー!$P21)</f>
        <v/>
      </c>
      <c r="E60" s="493"/>
      <c r="F60" s="147" t="str">
        <f>IF(個人エントリー!$X21="","",個人エントリー!$X21)</f>
        <v/>
      </c>
      <c r="G60" s="164" t="str">
        <f>IF(個人エントリー!$V21="","",個人エントリー!$V21)</f>
        <v/>
      </c>
      <c r="H60" s="165" t="str">
        <f>IF(個人エントリー!$W21="","",個人エントリー!$W21)</f>
        <v/>
      </c>
      <c r="I60" s="179"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5">
      <c r="A61" s="111">
        <v>17</v>
      </c>
      <c r="B61" s="140"/>
      <c r="C61" s="140" t="str">
        <f>IF(個人エントリー!$L22="","",個人エントリー!$L22&amp;個人エントリー!$M22&amp;個人エントリー!$N22)</f>
        <v/>
      </c>
      <c r="D61" s="494" t="str">
        <f>IF(個人エントリー!$P22="","",個人エントリー!$P22)</f>
        <v/>
      </c>
      <c r="E61" s="495"/>
      <c r="F61" s="148" t="str">
        <f>IF(個人エントリー!$X22="","",個人エントリー!$X22)</f>
        <v/>
      </c>
      <c r="G61" s="168" t="str">
        <f>IF(個人エントリー!$V22="","",個人エントリー!$V22)</f>
        <v/>
      </c>
      <c r="H61" s="169" t="str">
        <f>IF(個人エントリー!$W22="","",個人エントリー!$W22)</f>
        <v/>
      </c>
      <c r="I61" s="180"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5">
      <c r="A62" s="111">
        <v>18</v>
      </c>
      <c r="B62" s="140"/>
      <c r="C62" s="140" t="str">
        <f>IF(個人エントリー!$L23="","",個人エントリー!$L23&amp;個人エントリー!$M23&amp;個人エントリー!$N23)</f>
        <v/>
      </c>
      <c r="D62" s="494" t="str">
        <f>IF(個人エントリー!$P23="","",個人エントリー!$P23)</f>
        <v/>
      </c>
      <c r="E62" s="495"/>
      <c r="F62" s="148" t="str">
        <f>IF(個人エントリー!$X23="","",個人エントリー!$X23)</f>
        <v/>
      </c>
      <c r="G62" s="168" t="str">
        <f>IF(個人エントリー!$V23="","",個人エントリー!$V23)</f>
        <v/>
      </c>
      <c r="H62" s="169" t="str">
        <f>IF(個人エントリー!$W23="","",個人エントリー!$W23)</f>
        <v/>
      </c>
      <c r="I62" s="180"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5">
      <c r="A63" s="111">
        <v>19</v>
      </c>
      <c r="B63" s="140"/>
      <c r="C63" s="140" t="str">
        <f>IF(個人エントリー!$L24="","",個人エントリー!$L24&amp;個人エントリー!$M24&amp;個人エントリー!$N24)</f>
        <v/>
      </c>
      <c r="D63" s="494" t="str">
        <f>IF(個人エントリー!$P24="","",個人エントリー!$P24)</f>
        <v/>
      </c>
      <c r="E63" s="495"/>
      <c r="F63" s="148" t="str">
        <f>IF(個人エントリー!$X24="","",個人エントリー!$X24)</f>
        <v/>
      </c>
      <c r="G63" s="168" t="str">
        <f>IF(個人エントリー!$V24="","",個人エントリー!$V24)</f>
        <v/>
      </c>
      <c r="H63" s="169" t="str">
        <f>IF(個人エントリー!$W24="","",個人エントリー!$W24)</f>
        <v/>
      </c>
      <c r="I63" s="180"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5">
      <c r="A64" s="111">
        <v>20</v>
      </c>
      <c r="B64" s="141"/>
      <c r="C64" s="141" t="str">
        <f>IF(個人エントリー!$L25="","",個人エントリー!$L25&amp;個人エントリー!$M25&amp;個人エントリー!$N25)</f>
        <v/>
      </c>
      <c r="D64" s="490" t="str">
        <f>IF(個人エントリー!$P25="","",個人エントリー!$P25)</f>
        <v/>
      </c>
      <c r="E64" s="491"/>
      <c r="F64" s="149" t="str">
        <f>IF(個人エントリー!$X25="","",個人エントリー!$X25)</f>
        <v/>
      </c>
      <c r="G64" s="170" t="str">
        <f>IF(個人エントリー!$V25="","",個人エントリー!$V25)</f>
        <v/>
      </c>
      <c r="H64" s="171" t="str">
        <f>IF(個人エントリー!$W25="","",個人エントリー!$W25)</f>
        <v/>
      </c>
      <c r="I64" s="181"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5">
      <c r="A65" s="111">
        <v>21</v>
      </c>
      <c r="B65" s="142"/>
      <c r="C65" s="142" t="str">
        <f>IF(個人エントリー!$L26="","",個人エントリー!$L26&amp;個人エントリー!$M26&amp;個人エントリー!$N26)</f>
        <v/>
      </c>
      <c r="D65" s="492" t="str">
        <f>IF(個人エントリー!$P26="","",個人エントリー!$P26)</f>
        <v/>
      </c>
      <c r="E65" s="493"/>
      <c r="F65" s="150" t="str">
        <f>IF(個人エントリー!$X26="","",個人エントリー!$X26)</f>
        <v/>
      </c>
      <c r="G65" s="172" t="str">
        <f>IF(個人エントリー!$V26="","",個人エントリー!$V26)</f>
        <v/>
      </c>
      <c r="H65" s="173" t="str">
        <f>IF(個人エントリー!$W26="","",個人エントリー!$W26)</f>
        <v/>
      </c>
      <c r="I65" s="182"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5">
      <c r="A66" s="111">
        <v>22</v>
      </c>
      <c r="B66" s="140"/>
      <c r="C66" s="140" t="str">
        <f>IF(個人エントリー!$L27="","",個人エントリー!$L27&amp;個人エントリー!$M27&amp;個人エントリー!$N27)</f>
        <v/>
      </c>
      <c r="D66" s="494" t="str">
        <f>IF(個人エントリー!$P27="","",個人エントリー!$P27)</f>
        <v/>
      </c>
      <c r="E66" s="495"/>
      <c r="F66" s="148" t="str">
        <f>IF(個人エントリー!$X27="","",個人エントリー!$X27)</f>
        <v/>
      </c>
      <c r="G66" s="168" t="str">
        <f>IF(個人エントリー!$V27="","",個人エントリー!$V27)</f>
        <v/>
      </c>
      <c r="H66" s="169" t="str">
        <f>IF(個人エントリー!$W27="","",個人エントリー!$W27)</f>
        <v/>
      </c>
      <c r="I66" s="180"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5">
      <c r="A67" s="111">
        <v>23</v>
      </c>
      <c r="B67" s="140"/>
      <c r="C67" s="140" t="str">
        <f>IF(個人エントリー!$L28="","",個人エントリー!$L28&amp;個人エントリー!$M28&amp;個人エントリー!$N28)</f>
        <v/>
      </c>
      <c r="D67" s="494" t="str">
        <f>IF(個人エントリー!$P28="","",個人エントリー!$P28)</f>
        <v/>
      </c>
      <c r="E67" s="495"/>
      <c r="F67" s="148" t="str">
        <f>IF(個人エントリー!$X28="","",個人エントリー!$X28)</f>
        <v/>
      </c>
      <c r="G67" s="168" t="str">
        <f>IF(個人エントリー!$V28="","",個人エントリー!$V28)</f>
        <v/>
      </c>
      <c r="H67" s="169" t="str">
        <f>IF(個人エントリー!$W28="","",個人エントリー!$W28)</f>
        <v/>
      </c>
      <c r="I67" s="180"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5">
      <c r="A68" s="111">
        <v>24</v>
      </c>
      <c r="B68" s="140"/>
      <c r="C68" s="140" t="str">
        <f>IF(個人エントリー!$L29="","",個人エントリー!$L29&amp;個人エントリー!$M29&amp;個人エントリー!$N29)</f>
        <v/>
      </c>
      <c r="D68" s="494" t="str">
        <f>IF(個人エントリー!$P29="","",個人エントリー!$P29)</f>
        <v/>
      </c>
      <c r="E68" s="495"/>
      <c r="F68" s="148" t="str">
        <f>IF(個人エントリー!$X29="","",個人エントリー!$X29)</f>
        <v/>
      </c>
      <c r="G68" s="168" t="str">
        <f>IF(個人エントリー!$V29="","",個人エントリー!$V29)</f>
        <v/>
      </c>
      <c r="H68" s="169" t="str">
        <f>IF(個人エントリー!$W29="","",個人エントリー!$W29)</f>
        <v/>
      </c>
      <c r="I68" s="180"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5">
      <c r="A69" s="111">
        <v>25</v>
      </c>
      <c r="B69" s="141"/>
      <c r="C69" s="141" t="str">
        <f>IF(個人エントリー!$L30="","",個人エントリー!$L30&amp;個人エントリー!$M30&amp;個人エントリー!$N30)</f>
        <v/>
      </c>
      <c r="D69" s="490" t="str">
        <f>IF(個人エントリー!$P30="","",個人エントリー!$P30)</f>
        <v/>
      </c>
      <c r="E69" s="491"/>
      <c r="F69" s="149" t="str">
        <f>IF(個人エントリー!$X30="","",個人エントリー!$X30)</f>
        <v/>
      </c>
      <c r="G69" s="170" t="str">
        <f>IF(個人エントリー!$V30="","",個人エントリー!$V30)</f>
        <v/>
      </c>
      <c r="H69" s="171" t="str">
        <f>IF(個人エントリー!$W30="","",個人エントリー!$W30)</f>
        <v/>
      </c>
      <c r="I69" s="181"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5">
      <c r="A70" s="111">
        <v>26</v>
      </c>
      <c r="B70" s="139"/>
      <c r="C70" s="139" t="str">
        <f>IF(個人エントリー!$L31="","",個人エントリー!$L31&amp;個人エントリー!$M31&amp;個人エントリー!$N31)</f>
        <v/>
      </c>
      <c r="D70" s="492" t="str">
        <f>IF(個人エントリー!$P31="","",個人エントリー!$P31)</f>
        <v/>
      </c>
      <c r="E70" s="493"/>
      <c r="F70" s="147" t="str">
        <f>IF(個人エントリー!$X31="","",個人エントリー!$X31)</f>
        <v/>
      </c>
      <c r="G70" s="164" t="str">
        <f>IF(個人エントリー!$V31="","",個人エントリー!$V31)</f>
        <v/>
      </c>
      <c r="H70" s="165" t="str">
        <f>IF(個人エントリー!$W31="","",個人エントリー!$W31)</f>
        <v/>
      </c>
      <c r="I70" s="179"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5">
      <c r="A71" s="111">
        <v>27</v>
      </c>
      <c r="B71" s="140"/>
      <c r="C71" s="140" t="str">
        <f>IF(個人エントリー!$L32="","",個人エントリー!$L32&amp;個人エントリー!$M32&amp;個人エントリー!$N32)</f>
        <v/>
      </c>
      <c r="D71" s="494" t="str">
        <f>IF(個人エントリー!$P32="","",個人エントリー!$P32)</f>
        <v/>
      </c>
      <c r="E71" s="495"/>
      <c r="F71" s="148" t="str">
        <f>IF(個人エントリー!$X32="","",個人エントリー!$X32)</f>
        <v/>
      </c>
      <c r="G71" s="168" t="str">
        <f>IF(個人エントリー!$V32="","",個人エントリー!$V32)</f>
        <v/>
      </c>
      <c r="H71" s="169" t="str">
        <f>IF(個人エントリー!$W32="","",個人エントリー!$W32)</f>
        <v/>
      </c>
      <c r="I71" s="180"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5">
      <c r="A72" s="111">
        <v>28</v>
      </c>
      <c r="B72" s="140"/>
      <c r="C72" s="140" t="str">
        <f>IF(個人エントリー!$L33="","",個人エントリー!$L33&amp;個人エントリー!$M33&amp;個人エントリー!$N33)</f>
        <v/>
      </c>
      <c r="D72" s="494" t="str">
        <f>IF(個人エントリー!$P33="","",個人エントリー!$P33)</f>
        <v/>
      </c>
      <c r="E72" s="495"/>
      <c r="F72" s="148" t="str">
        <f>IF(個人エントリー!$X33="","",個人エントリー!$X33)</f>
        <v/>
      </c>
      <c r="G72" s="168" t="str">
        <f>IF(個人エントリー!$V33="","",個人エントリー!$V33)</f>
        <v/>
      </c>
      <c r="H72" s="169" t="str">
        <f>IF(個人エントリー!$W33="","",個人エントリー!$W33)</f>
        <v/>
      </c>
      <c r="I72" s="180"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5">
      <c r="A73" s="111">
        <v>29</v>
      </c>
      <c r="B73" s="140"/>
      <c r="C73" s="140" t="str">
        <f>IF(個人エントリー!$L34="","",個人エントリー!$L34&amp;個人エントリー!$M34&amp;個人エントリー!$N34)</f>
        <v/>
      </c>
      <c r="D73" s="494" t="str">
        <f>IF(個人エントリー!$P34="","",個人エントリー!$P34)</f>
        <v/>
      </c>
      <c r="E73" s="495"/>
      <c r="F73" s="148" t="str">
        <f>IF(個人エントリー!$X34="","",個人エントリー!$X34)</f>
        <v/>
      </c>
      <c r="G73" s="168" t="str">
        <f>IF(個人エントリー!$V34="","",個人エントリー!$V34)</f>
        <v/>
      </c>
      <c r="H73" s="169" t="str">
        <f>IF(個人エントリー!$W34="","",個人エントリー!$W34)</f>
        <v/>
      </c>
      <c r="I73" s="180"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5">
      <c r="A74" s="111">
        <v>30</v>
      </c>
      <c r="B74" s="141"/>
      <c r="C74" s="141" t="str">
        <f>IF(個人エントリー!$L35="","",個人エントリー!$L35&amp;個人エントリー!$M35&amp;個人エントリー!$N35)</f>
        <v/>
      </c>
      <c r="D74" s="490" t="str">
        <f>IF(個人エントリー!$P35="","",個人エントリー!$P35)</f>
        <v/>
      </c>
      <c r="E74" s="491"/>
      <c r="F74" s="149" t="str">
        <f>IF(個人エントリー!$X35="","",個人エントリー!$X35)</f>
        <v/>
      </c>
      <c r="G74" s="170" t="str">
        <f>IF(個人エントリー!$V35="","",個人エントリー!$V35)</f>
        <v/>
      </c>
      <c r="H74" s="171" t="str">
        <f>IF(個人エントリー!$W35="","",個人エントリー!$W35)</f>
        <v/>
      </c>
      <c r="I74" s="181"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5">
      <c r="A75" s="111">
        <v>31</v>
      </c>
      <c r="B75" s="142"/>
      <c r="C75" s="142" t="str">
        <f>IF(個人エントリー!$L36="","",個人エントリー!$L36&amp;個人エントリー!$M36&amp;個人エントリー!$N36)</f>
        <v/>
      </c>
      <c r="D75" s="492" t="str">
        <f>IF(個人エントリー!$P36="","",個人エントリー!$P36)</f>
        <v/>
      </c>
      <c r="E75" s="493"/>
      <c r="F75" s="150" t="str">
        <f>IF(個人エントリー!$X36="","",個人エントリー!$X36)</f>
        <v/>
      </c>
      <c r="G75" s="172" t="str">
        <f>IF(個人エントリー!$V36="","",個人エントリー!$V36)</f>
        <v/>
      </c>
      <c r="H75" s="173" t="str">
        <f>IF(個人エントリー!$W36="","",個人エントリー!$W36)</f>
        <v/>
      </c>
      <c r="I75" s="182"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5">
      <c r="A76" s="111">
        <v>32</v>
      </c>
      <c r="B76" s="140"/>
      <c r="C76" s="140" t="str">
        <f>IF(個人エントリー!$L37="","",個人エントリー!$L37&amp;個人エントリー!$M37&amp;個人エントリー!$N37)</f>
        <v/>
      </c>
      <c r="D76" s="494" t="str">
        <f>IF(個人エントリー!$P37="","",個人エントリー!$P37)</f>
        <v/>
      </c>
      <c r="E76" s="495"/>
      <c r="F76" s="148" t="str">
        <f>IF(個人エントリー!$X37="","",個人エントリー!$X37)</f>
        <v/>
      </c>
      <c r="G76" s="168" t="str">
        <f>IF(個人エントリー!$V37="","",個人エントリー!$V37)</f>
        <v/>
      </c>
      <c r="H76" s="169" t="str">
        <f>IF(個人エントリー!$W37="","",個人エントリー!$W37)</f>
        <v/>
      </c>
      <c r="I76" s="180"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5">
      <c r="A77" s="111">
        <v>33</v>
      </c>
      <c r="B77" s="140"/>
      <c r="C77" s="140" t="str">
        <f>IF(個人エントリー!$L38="","",個人エントリー!$L38&amp;個人エントリー!$M38&amp;個人エントリー!$N38)</f>
        <v/>
      </c>
      <c r="D77" s="494" t="str">
        <f>IF(個人エントリー!$P38="","",個人エントリー!$P38)</f>
        <v/>
      </c>
      <c r="E77" s="495"/>
      <c r="F77" s="148" t="str">
        <f>IF(個人エントリー!$X38="","",個人エントリー!$X38)</f>
        <v/>
      </c>
      <c r="G77" s="168" t="str">
        <f>IF(個人エントリー!$V38="","",個人エントリー!$V38)</f>
        <v/>
      </c>
      <c r="H77" s="169" t="str">
        <f>IF(個人エントリー!$W38="","",個人エントリー!$W38)</f>
        <v/>
      </c>
      <c r="I77" s="180"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5">
      <c r="A78" s="111">
        <v>34</v>
      </c>
      <c r="B78" s="140"/>
      <c r="C78" s="140" t="str">
        <f>IF(個人エントリー!$L39="","",個人エントリー!$L39&amp;個人エントリー!$M39&amp;個人エントリー!$N39)</f>
        <v/>
      </c>
      <c r="D78" s="494" t="str">
        <f>IF(個人エントリー!$P39="","",個人エントリー!$P39)</f>
        <v/>
      </c>
      <c r="E78" s="495"/>
      <c r="F78" s="148" t="str">
        <f>IF(個人エントリー!$X39="","",個人エントリー!$X39)</f>
        <v/>
      </c>
      <c r="G78" s="168" t="str">
        <f>IF(個人エントリー!$V39="","",個人エントリー!$V39)</f>
        <v/>
      </c>
      <c r="H78" s="169" t="str">
        <f>IF(個人エントリー!$W39="","",個人エントリー!$W39)</f>
        <v/>
      </c>
      <c r="I78" s="180"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5">
      <c r="A79" s="111">
        <v>35</v>
      </c>
      <c r="B79" s="141"/>
      <c r="C79" s="141" t="str">
        <f>IF(個人エントリー!$L40="","",個人エントリー!$L40&amp;個人エントリー!$M40&amp;個人エントリー!$N40)</f>
        <v/>
      </c>
      <c r="D79" s="490" t="str">
        <f>IF(個人エントリー!$P40="","",個人エントリー!$P40)</f>
        <v/>
      </c>
      <c r="E79" s="491"/>
      <c r="F79" s="149" t="str">
        <f>IF(個人エントリー!$X40="","",個人エントリー!$X40)</f>
        <v/>
      </c>
      <c r="G79" s="170" t="str">
        <f>IF(個人エントリー!$V40="","",個人エントリー!$V40)</f>
        <v/>
      </c>
      <c r="H79" s="171" t="str">
        <f>IF(個人エントリー!$W40="","",個人エントリー!$W40)</f>
        <v/>
      </c>
      <c r="I79" s="181"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5">
      <c r="A80" s="111">
        <v>36</v>
      </c>
      <c r="B80" s="142"/>
      <c r="C80" s="142" t="str">
        <f>IF(個人エントリー!$L41="","",個人エントリー!$L41&amp;個人エントリー!$M41&amp;個人エントリー!$N41)</f>
        <v/>
      </c>
      <c r="D80" s="492" t="str">
        <f>IF(個人エントリー!$P41="","",個人エントリー!$P41)</f>
        <v/>
      </c>
      <c r="E80" s="493"/>
      <c r="F80" s="150" t="str">
        <f>IF(個人エントリー!$X41="","",個人エントリー!$X41)</f>
        <v/>
      </c>
      <c r="G80" s="172" t="str">
        <f>IF(個人エントリー!$V41="","",個人エントリー!$V41)</f>
        <v/>
      </c>
      <c r="H80" s="173" t="str">
        <f>IF(個人エントリー!$W41="","",個人エントリー!$W41)</f>
        <v/>
      </c>
      <c r="I80" s="182"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5">
      <c r="A81" s="111">
        <v>37</v>
      </c>
      <c r="B81" s="140"/>
      <c r="C81" s="140" t="str">
        <f>IF(個人エントリー!$L42="","",個人エントリー!$L42&amp;個人エントリー!$M42&amp;個人エントリー!$N42)</f>
        <v/>
      </c>
      <c r="D81" s="494" t="str">
        <f>IF(個人エントリー!$P42="","",個人エントリー!$P42)</f>
        <v/>
      </c>
      <c r="E81" s="495"/>
      <c r="F81" s="148" t="str">
        <f>IF(個人エントリー!$X42="","",個人エントリー!$X42)</f>
        <v/>
      </c>
      <c r="G81" s="168" t="str">
        <f>IF(個人エントリー!$V42="","",個人エントリー!$V42)</f>
        <v/>
      </c>
      <c r="H81" s="169" t="str">
        <f>IF(個人エントリー!$W42="","",個人エントリー!$W42)</f>
        <v/>
      </c>
      <c r="I81" s="180"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5">
      <c r="A82" s="111">
        <v>38</v>
      </c>
      <c r="B82" s="140"/>
      <c r="C82" s="140" t="str">
        <f>IF(個人エントリー!$L43="","",個人エントリー!$L43&amp;個人エントリー!$M43&amp;個人エントリー!$N43)</f>
        <v/>
      </c>
      <c r="D82" s="494" t="str">
        <f>IF(個人エントリー!$P43="","",個人エントリー!$P43)</f>
        <v/>
      </c>
      <c r="E82" s="495"/>
      <c r="F82" s="148" t="str">
        <f>IF(個人エントリー!$X43="","",個人エントリー!$X43)</f>
        <v/>
      </c>
      <c r="G82" s="168" t="str">
        <f>IF(個人エントリー!$V43="","",個人エントリー!$V43)</f>
        <v/>
      </c>
      <c r="H82" s="169" t="str">
        <f>IF(個人エントリー!$W43="","",個人エントリー!$W43)</f>
        <v/>
      </c>
      <c r="I82" s="180"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5">
      <c r="A83" s="111">
        <v>39</v>
      </c>
      <c r="B83" s="140"/>
      <c r="C83" s="140" t="str">
        <f>IF(個人エントリー!$L44="","",個人エントリー!$L44&amp;個人エントリー!$M44&amp;個人エントリー!$N44)</f>
        <v/>
      </c>
      <c r="D83" s="494" t="str">
        <f>IF(個人エントリー!$P44="","",個人エントリー!$P44)</f>
        <v/>
      </c>
      <c r="E83" s="495"/>
      <c r="F83" s="148" t="str">
        <f>IF(個人エントリー!$X44="","",個人エントリー!$X44)</f>
        <v/>
      </c>
      <c r="G83" s="168" t="str">
        <f>IF(個人エントリー!$V44="","",個人エントリー!$V44)</f>
        <v/>
      </c>
      <c r="H83" s="169" t="str">
        <f>IF(個人エントリー!$W44="","",個人エントリー!$W44)</f>
        <v/>
      </c>
      <c r="I83" s="180"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5">
      <c r="A84" s="111">
        <v>40</v>
      </c>
      <c r="B84" s="141"/>
      <c r="C84" s="141" t="str">
        <f>IF(個人エントリー!$L45="","",個人エントリー!$L45&amp;個人エントリー!$M45&amp;個人エントリー!$N45)</f>
        <v/>
      </c>
      <c r="D84" s="490" t="str">
        <f>IF(個人エントリー!$P45="","",個人エントリー!$P45)</f>
        <v/>
      </c>
      <c r="E84" s="491"/>
      <c r="F84" s="149" t="str">
        <f>IF(個人エントリー!$X45="","",個人エントリー!$X45)</f>
        <v/>
      </c>
      <c r="G84" s="170" t="str">
        <f>IF(個人エントリー!$V45="","",個人エントリー!$V45)</f>
        <v/>
      </c>
      <c r="H84" s="171" t="str">
        <f>IF(個人エントリー!$W45="","",個人エントリー!$W45)</f>
        <v/>
      </c>
      <c r="I84" s="181"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5">
      <c r="A85" s="111">
        <v>41</v>
      </c>
      <c r="B85" s="142"/>
      <c r="C85" s="142" t="str">
        <f>IF(個人エントリー!$L46="","",個人エントリー!$L46&amp;個人エントリー!$M46&amp;個人エントリー!$N46)</f>
        <v/>
      </c>
      <c r="D85" s="492" t="str">
        <f>IF(個人エントリー!$P46="","",個人エントリー!$P46)</f>
        <v/>
      </c>
      <c r="E85" s="493"/>
      <c r="F85" s="150" t="str">
        <f>IF(個人エントリー!$X46="","",個人エントリー!$X46)</f>
        <v/>
      </c>
      <c r="G85" s="172" t="str">
        <f>IF(個人エントリー!$V46="","",個人エントリー!$V46)</f>
        <v/>
      </c>
      <c r="H85" s="173" t="str">
        <f>IF(個人エントリー!$W46="","",個人エントリー!$W46)</f>
        <v/>
      </c>
      <c r="I85" s="182"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5">
      <c r="A86" s="111">
        <v>42</v>
      </c>
      <c r="B86" s="140"/>
      <c r="C86" s="140" t="str">
        <f>IF(個人エントリー!$L47="","",個人エントリー!$L47&amp;個人エントリー!$M47&amp;個人エントリー!$N47)</f>
        <v/>
      </c>
      <c r="D86" s="494" t="str">
        <f>IF(個人エントリー!$P47="","",個人エントリー!$P47)</f>
        <v/>
      </c>
      <c r="E86" s="495"/>
      <c r="F86" s="148" t="str">
        <f>IF(個人エントリー!$X47="","",個人エントリー!$X47)</f>
        <v/>
      </c>
      <c r="G86" s="168" t="str">
        <f>IF(個人エントリー!$V47="","",個人エントリー!$V47)</f>
        <v/>
      </c>
      <c r="H86" s="169" t="str">
        <f>IF(個人エントリー!$W47="","",個人エントリー!$W47)</f>
        <v/>
      </c>
      <c r="I86" s="180"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5">
      <c r="A87" s="111">
        <v>43</v>
      </c>
      <c r="B87" s="140"/>
      <c r="C87" s="140" t="str">
        <f>IF(個人エントリー!$L48="","",個人エントリー!$L48&amp;個人エントリー!$M48&amp;個人エントリー!$N48)</f>
        <v/>
      </c>
      <c r="D87" s="494" t="str">
        <f>IF(個人エントリー!$P48="","",個人エントリー!$P48)</f>
        <v/>
      </c>
      <c r="E87" s="495"/>
      <c r="F87" s="148" t="str">
        <f>IF(個人エントリー!$X48="","",個人エントリー!$X48)</f>
        <v/>
      </c>
      <c r="G87" s="168" t="str">
        <f>IF(個人エントリー!$V48="","",個人エントリー!$V48)</f>
        <v/>
      </c>
      <c r="H87" s="169" t="str">
        <f>IF(個人エントリー!$W48="","",個人エントリー!$W48)</f>
        <v/>
      </c>
      <c r="I87" s="180"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5">
      <c r="A88" s="111">
        <v>44</v>
      </c>
      <c r="B88" s="140"/>
      <c r="C88" s="140" t="str">
        <f>IF(個人エントリー!$L49="","",個人エントリー!$L49&amp;個人エントリー!$M49&amp;個人エントリー!$N49)</f>
        <v/>
      </c>
      <c r="D88" s="494" t="str">
        <f>IF(個人エントリー!$P49="","",個人エントリー!$P49)</f>
        <v/>
      </c>
      <c r="E88" s="495"/>
      <c r="F88" s="148" t="str">
        <f>IF(個人エントリー!$X49="","",個人エントリー!$X49)</f>
        <v/>
      </c>
      <c r="G88" s="168" t="str">
        <f>IF(個人エントリー!$V49="","",個人エントリー!$V49)</f>
        <v/>
      </c>
      <c r="H88" s="169" t="str">
        <f>IF(個人エントリー!$W49="","",個人エントリー!$W49)</f>
        <v/>
      </c>
      <c r="I88" s="180"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5">
      <c r="A89" s="111">
        <v>45</v>
      </c>
      <c r="B89" s="141"/>
      <c r="C89" s="141" t="str">
        <f>IF(個人エントリー!$L50="","",個人エントリー!$L50&amp;個人エントリー!$M50&amp;個人エントリー!$N50)</f>
        <v/>
      </c>
      <c r="D89" s="490" t="str">
        <f>IF(個人エントリー!$P50="","",個人エントリー!$P50)</f>
        <v/>
      </c>
      <c r="E89" s="491"/>
      <c r="F89" s="149" t="str">
        <f>IF(個人エントリー!$X50="","",個人エントリー!$X50)</f>
        <v/>
      </c>
      <c r="G89" s="170" t="str">
        <f>IF(個人エントリー!$V50="","",個人エントリー!$V50)</f>
        <v/>
      </c>
      <c r="H89" s="171" t="str">
        <f>IF(個人エントリー!$W50="","",個人エントリー!$W50)</f>
        <v/>
      </c>
      <c r="I89" s="181"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5">
      <c r="A90" s="1" t="s">
        <v>36</v>
      </c>
      <c r="K90" s="1" t="s">
        <v>624</v>
      </c>
    </row>
    <row r="91" spans="1:16" ht="24" customHeight="1" x14ac:dyDescent="0.25">
      <c r="A91" s="8" t="s">
        <v>37</v>
      </c>
      <c r="O91" s="8" t="s">
        <v>38</v>
      </c>
    </row>
    <row r="92" spans="1:16" ht="24" customHeight="1" thickBot="1" x14ac:dyDescent="0.3">
      <c r="A92" s="115"/>
      <c r="B92" s="42" t="str">
        <f>IF(基本データ!$C$9="","",基本データ!$C$9)</f>
        <v>北丹陸協長記</v>
      </c>
      <c r="C92" s="16"/>
      <c r="D92" s="16"/>
      <c r="E92" s="16"/>
      <c r="F92" s="16"/>
      <c r="G92" s="16"/>
      <c r="H92" s="16"/>
      <c r="I92" s="183"/>
      <c r="J92" s="17"/>
      <c r="K92" s="16"/>
      <c r="L92" s="16"/>
      <c r="M92" s="16" t="s">
        <v>617</v>
      </c>
      <c r="N92" s="16"/>
      <c r="O92" s="501" t="str">
        <f>IF(基本データ!$J$5="","",基本データ!$J$5)</f>
        <v/>
      </c>
      <c r="P92" s="501"/>
    </row>
    <row r="93" spans="1:16" ht="24" customHeight="1" x14ac:dyDescent="0.25"/>
    <row r="94" spans="1:16" ht="24" customHeight="1" x14ac:dyDescent="0.25">
      <c r="B94" s="13" t="s">
        <v>47</v>
      </c>
      <c r="C94" s="13" t="s">
        <v>48</v>
      </c>
      <c r="D94" s="469" t="s">
        <v>98</v>
      </c>
      <c r="E94" s="498"/>
      <c r="F94" s="14" t="s">
        <v>587</v>
      </c>
      <c r="G94" s="88" t="s">
        <v>1384</v>
      </c>
      <c r="H94" s="15" t="s">
        <v>584</v>
      </c>
      <c r="I94" s="178" t="s">
        <v>913</v>
      </c>
      <c r="J94" s="13" t="s">
        <v>1382</v>
      </c>
      <c r="K94" s="43" t="s">
        <v>1383</v>
      </c>
      <c r="L94" s="469" t="s">
        <v>97</v>
      </c>
      <c r="M94" s="516"/>
      <c r="N94" s="516"/>
      <c r="O94" s="43" t="s">
        <v>564</v>
      </c>
      <c r="P94" s="13" t="s">
        <v>1395</v>
      </c>
    </row>
    <row r="95" spans="1:16" ht="24" customHeight="1" x14ac:dyDescent="0.25">
      <c r="A95" s="111">
        <v>46</v>
      </c>
      <c r="B95" s="139"/>
      <c r="C95" s="139" t="str">
        <f>IF(個人エントリー!$L51="","",個人エントリー!$L51&amp;個人エントリー!$M51&amp;個人エントリー!$N51)</f>
        <v/>
      </c>
      <c r="D95" s="492" t="str">
        <f>IF(個人エントリー!$P51="","",個人エントリー!$P51)</f>
        <v/>
      </c>
      <c r="E95" s="493"/>
      <c r="F95" s="147" t="str">
        <f>IF(個人エントリー!$X51="","",個人エントリー!$X51)</f>
        <v/>
      </c>
      <c r="G95" s="164" t="str">
        <f>IF(個人エントリー!$V51="","",個人エントリー!$V51)</f>
        <v/>
      </c>
      <c r="H95" s="165" t="str">
        <f>IF(個人エントリー!$W51="","",個人エントリー!$W51)</f>
        <v/>
      </c>
      <c r="I95" s="179"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5">
      <c r="A96" s="111">
        <v>47</v>
      </c>
      <c r="B96" s="140"/>
      <c r="C96" s="140" t="str">
        <f>IF(個人エントリー!$L52="","",個人エントリー!$L52&amp;個人エントリー!$M52&amp;個人エントリー!$N52)</f>
        <v/>
      </c>
      <c r="D96" s="494" t="str">
        <f>IF(個人エントリー!$P52="","",個人エントリー!$P52)</f>
        <v/>
      </c>
      <c r="E96" s="495"/>
      <c r="F96" s="148" t="str">
        <f>IF(個人エントリー!$X52="","",個人エントリー!$X52)</f>
        <v/>
      </c>
      <c r="G96" s="168" t="str">
        <f>IF(個人エントリー!$V52="","",個人エントリー!$V52)</f>
        <v/>
      </c>
      <c r="H96" s="169" t="str">
        <f>IF(個人エントリー!$W52="","",個人エントリー!$W52)</f>
        <v/>
      </c>
      <c r="I96" s="180"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5">
      <c r="A97" s="111">
        <v>48</v>
      </c>
      <c r="B97" s="140"/>
      <c r="C97" s="140" t="str">
        <f>IF(個人エントリー!$L53="","",個人エントリー!$L53&amp;個人エントリー!$M53&amp;個人エントリー!$N53)</f>
        <v/>
      </c>
      <c r="D97" s="494" t="str">
        <f>IF(個人エントリー!$P53="","",個人エントリー!$P53)</f>
        <v/>
      </c>
      <c r="E97" s="495"/>
      <c r="F97" s="148" t="str">
        <f>IF(個人エントリー!$X53="","",個人エントリー!$X53)</f>
        <v/>
      </c>
      <c r="G97" s="168" t="str">
        <f>IF(個人エントリー!$V53="","",個人エントリー!$V53)</f>
        <v/>
      </c>
      <c r="H97" s="169" t="str">
        <f>IF(個人エントリー!$W53="","",個人エントリー!$W53)</f>
        <v/>
      </c>
      <c r="I97" s="180"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5">
      <c r="A98" s="111">
        <v>49</v>
      </c>
      <c r="B98" s="140"/>
      <c r="C98" s="140" t="str">
        <f>IF(個人エントリー!$L54="","",個人エントリー!$L54&amp;個人エントリー!$M54&amp;個人エントリー!$N54)</f>
        <v/>
      </c>
      <c r="D98" s="494" t="str">
        <f>IF(個人エントリー!$P54="","",個人エントリー!$P54)</f>
        <v/>
      </c>
      <c r="E98" s="495"/>
      <c r="F98" s="148" t="str">
        <f>IF(個人エントリー!$X54="","",個人エントリー!$X54)</f>
        <v/>
      </c>
      <c r="G98" s="168" t="str">
        <f>IF(個人エントリー!$V54="","",個人エントリー!$V54)</f>
        <v/>
      </c>
      <c r="H98" s="169" t="str">
        <f>IF(個人エントリー!$W54="","",個人エントリー!$W54)</f>
        <v/>
      </c>
      <c r="I98" s="180"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5">
      <c r="A99" s="111">
        <v>50</v>
      </c>
      <c r="B99" s="141"/>
      <c r="C99" s="141" t="str">
        <f>IF(個人エントリー!$L55="","",個人エントリー!$L55&amp;個人エントリー!$M55&amp;個人エントリー!$N55)</f>
        <v/>
      </c>
      <c r="D99" s="490" t="str">
        <f>IF(個人エントリー!$P55="","",個人エントリー!$P55)</f>
        <v/>
      </c>
      <c r="E99" s="491"/>
      <c r="F99" s="149" t="str">
        <f>IF(個人エントリー!$X55="","",個人エントリー!$X55)</f>
        <v/>
      </c>
      <c r="G99" s="170" t="str">
        <f>IF(個人エントリー!$V55="","",個人エントリー!$V55)</f>
        <v/>
      </c>
      <c r="H99" s="171" t="str">
        <f>IF(個人エントリー!$W55="","",個人エントリー!$W55)</f>
        <v/>
      </c>
      <c r="I99" s="181"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5">
      <c r="A100" s="111">
        <v>51</v>
      </c>
      <c r="B100" s="142"/>
      <c r="C100" s="142" t="str">
        <f>IF(個人エントリー!$L56="","",個人エントリー!$L56&amp;個人エントリー!$M56&amp;個人エントリー!$N56)</f>
        <v/>
      </c>
      <c r="D100" s="492" t="str">
        <f>IF(個人エントリー!$P56="","",個人エントリー!$P56)</f>
        <v/>
      </c>
      <c r="E100" s="493"/>
      <c r="F100" s="150" t="str">
        <f>IF(個人エントリー!$X56="","",個人エントリー!$X56)</f>
        <v/>
      </c>
      <c r="G100" s="172" t="str">
        <f>IF(個人エントリー!$V56="","",個人エントリー!$V56)</f>
        <v/>
      </c>
      <c r="H100" s="173" t="str">
        <f>IF(個人エントリー!$W56="","",個人エントリー!$W56)</f>
        <v/>
      </c>
      <c r="I100" s="182"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5">
      <c r="A101" s="111">
        <v>52</v>
      </c>
      <c r="B101" s="140"/>
      <c r="C101" s="140" t="str">
        <f>IF(個人エントリー!$L57="","",個人エントリー!$L57&amp;個人エントリー!$M57&amp;個人エントリー!$N57)</f>
        <v/>
      </c>
      <c r="D101" s="494" t="str">
        <f>IF(個人エントリー!$P57="","",個人エントリー!$P57)</f>
        <v/>
      </c>
      <c r="E101" s="495"/>
      <c r="F101" s="148" t="str">
        <f>IF(個人エントリー!$X57="","",個人エントリー!$X57)</f>
        <v/>
      </c>
      <c r="G101" s="168" t="str">
        <f>IF(個人エントリー!$V57="","",個人エントリー!$V57)</f>
        <v/>
      </c>
      <c r="H101" s="169" t="str">
        <f>IF(個人エントリー!$W57="","",個人エントリー!$W57)</f>
        <v/>
      </c>
      <c r="I101" s="180"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5">
      <c r="A102" s="111">
        <v>53</v>
      </c>
      <c r="B102" s="140"/>
      <c r="C102" s="140" t="str">
        <f>IF(個人エントリー!$L58="","",個人エントリー!$L58&amp;個人エントリー!$M58&amp;個人エントリー!$N58)</f>
        <v/>
      </c>
      <c r="D102" s="494" t="str">
        <f>IF(個人エントリー!$P58="","",個人エントリー!$P58)</f>
        <v/>
      </c>
      <c r="E102" s="495"/>
      <c r="F102" s="148" t="str">
        <f>IF(個人エントリー!$X58="","",個人エントリー!$X58)</f>
        <v/>
      </c>
      <c r="G102" s="168" t="str">
        <f>IF(個人エントリー!$V58="","",個人エントリー!$V58)</f>
        <v/>
      </c>
      <c r="H102" s="169" t="str">
        <f>IF(個人エントリー!$W58="","",個人エントリー!$W58)</f>
        <v/>
      </c>
      <c r="I102" s="180"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5">
      <c r="A103" s="111">
        <v>54</v>
      </c>
      <c r="B103" s="140"/>
      <c r="C103" s="140" t="str">
        <f>IF(個人エントリー!$L59="","",個人エントリー!$L59&amp;個人エントリー!$M59&amp;個人エントリー!$N59)</f>
        <v/>
      </c>
      <c r="D103" s="494" t="str">
        <f>IF(個人エントリー!$P59="","",個人エントリー!$P59)</f>
        <v/>
      </c>
      <c r="E103" s="495"/>
      <c r="F103" s="148" t="str">
        <f>IF(個人エントリー!$X59="","",個人エントリー!$X59)</f>
        <v/>
      </c>
      <c r="G103" s="168" t="str">
        <f>IF(個人エントリー!$V59="","",個人エントリー!$V59)</f>
        <v/>
      </c>
      <c r="H103" s="169" t="str">
        <f>IF(個人エントリー!$W59="","",個人エントリー!$W59)</f>
        <v/>
      </c>
      <c r="I103" s="180"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5">
      <c r="A104" s="111">
        <v>55</v>
      </c>
      <c r="B104" s="141"/>
      <c r="C104" s="141" t="str">
        <f>IF(個人エントリー!$L60="","",個人エントリー!$L60&amp;個人エントリー!$M60&amp;個人エントリー!$N60)</f>
        <v/>
      </c>
      <c r="D104" s="490" t="str">
        <f>IF(個人エントリー!$P60="","",個人エントリー!$P60)</f>
        <v/>
      </c>
      <c r="E104" s="491"/>
      <c r="F104" s="149" t="str">
        <f>IF(個人エントリー!$X60="","",個人エントリー!$X60)</f>
        <v/>
      </c>
      <c r="G104" s="170" t="str">
        <f>IF(個人エントリー!$V60="","",個人エントリー!$V60)</f>
        <v/>
      </c>
      <c r="H104" s="171" t="str">
        <f>IF(個人エントリー!$W60="","",個人エントリー!$W60)</f>
        <v/>
      </c>
      <c r="I104" s="181"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5">
      <c r="A105" s="111">
        <v>56</v>
      </c>
      <c r="B105" s="139"/>
      <c r="C105" s="139" t="str">
        <f>IF(個人エントリー!$L61="","",個人エントリー!$L61&amp;個人エントリー!$M61&amp;個人エントリー!$N61)</f>
        <v/>
      </c>
      <c r="D105" s="492" t="str">
        <f>IF(個人エントリー!$P61="","",個人エントリー!$P61)</f>
        <v/>
      </c>
      <c r="E105" s="493"/>
      <c r="F105" s="147" t="str">
        <f>IF(個人エントリー!$X61="","",個人エントリー!$X61)</f>
        <v/>
      </c>
      <c r="G105" s="164" t="str">
        <f>IF(個人エントリー!$V61="","",個人エントリー!$V61)</f>
        <v/>
      </c>
      <c r="H105" s="165" t="str">
        <f>IF(個人エントリー!$W61="","",個人エントリー!$W61)</f>
        <v/>
      </c>
      <c r="I105" s="179"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5">
      <c r="A106" s="111">
        <v>57</v>
      </c>
      <c r="B106" s="140"/>
      <c r="C106" s="140" t="str">
        <f>IF(個人エントリー!$L62="","",個人エントリー!$L62&amp;個人エントリー!$M62&amp;個人エントリー!$N62)</f>
        <v/>
      </c>
      <c r="D106" s="494" t="str">
        <f>IF(個人エントリー!$P62="","",個人エントリー!$P62)</f>
        <v/>
      </c>
      <c r="E106" s="495"/>
      <c r="F106" s="148" t="str">
        <f>IF(個人エントリー!$X62="","",個人エントリー!$X62)</f>
        <v/>
      </c>
      <c r="G106" s="168" t="str">
        <f>IF(個人エントリー!$V62="","",個人エントリー!$V62)</f>
        <v/>
      </c>
      <c r="H106" s="169" t="str">
        <f>IF(個人エントリー!$W62="","",個人エントリー!$W62)</f>
        <v/>
      </c>
      <c r="I106" s="180"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5">
      <c r="A107" s="111">
        <v>58</v>
      </c>
      <c r="B107" s="140"/>
      <c r="C107" s="140" t="str">
        <f>IF(個人エントリー!$L63="","",個人エントリー!$L63&amp;個人エントリー!$M63&amp;個人エントリー!$N63)</f>
        <v/>
      </c>
      <c r="D107" s="494" t="str">
        <f>IF(個人エントリー!$P63="","",個人エントリー!$P63)</f>
        <v/>
      </c>
      <c r="E107" s="495"/>
      <c r="F107" s="148" t="str">
        <f>IF(個人エントリー!$X63="","",個人エントリー!$X63)</f>
        <v/>
      </c>
      <c r="G107" s="168" t="str">
        <f>IF(個人エントリー!$V63="","",個人エントリー!$V63)</f>
        <v/>
      </c>
      <c r="H107" s="169" t="str">
        <f>IF(個人エントリー!$W63="","",個人エントリー!$W63)</f>
        <v/>
      </c>
      <c r="I107" s="180"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5">
      <c r="A108" s="111">
        <v>59</v>
      </c>
      <c r="B108" s="140"/>
      <c r="C108" s="140" t="str">
        <f>IF(個人エントリー!$L64="","",個人エントリー!$L64&amp;個人エントリー!$M64&amp;個人エントリー!$N64)</f>
        <v/>
      </c>
      <c r="D108" s="494" t="str">
        <f>IF(個人エントリー!$P64="","",個人エントリー!$P64)</f>
        <v/>
      </c>
      <c r="E108" s="495"/>
      <c r="F108" s="148" t="str">
        <f>IF(個人エントリー!$X64="","",個人エントリー!$X64)</f>
        <v/>
      </c>
      <c r="G108" s="168" t="str">
        <f>IF(個人エントリー!$V64="","",個人エントリー!$V64)</f>
        <v/>
      </c>
      <c r="H108" s="169" t="str">
        <f>IF(個人エントリー!$W64="","",個人エントリー!$W64)</f>
        <v/>
      </c>
      <c r="I108" s="180"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5">
      <c r="A109" s="111">
        <v>60</v>
      </c>
      <c r="B109" s="141"/>
      <c r="C109" s="141" t="str">
        <f>IF(個人エントリー!$L65="","",個人エントリー!$L65&amp;個人エントリー!$M65&amp;個人エントリー!$N65)</f>
        <v/>
      </c>
      <c r="D109" s="490" t="str">
        <f>IF(個人エントリー!$P65="","",個人エントリー!$P65)</f>
        <v/>
      </c>
      <c r="E109" s="491"/>
      <c r="F109" s="149" t="str">
        <f>IF(個人エントリー!$X65="","",個人エントリー!$X65)</f>
        <v/>
      </c>
      <c r="G109" s="170" t="str">
        <f>IF(個人エントリー!$V65="","",個人エントリー!$V65)</f>
        <v/>
      </c>
      <c r="H109" s="171" t="str">
        <f>IF(個人エントリー!$W65="","",個人エントリー!$W65)</f>
        <v/>
      </c>
      <c r="I109" s="181"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5">
      <c r="A110" s="111">
        <v>61</v>
      </c>
      <c r="B110" s="142"/>
      <c r="C110" s="142" t="str">
        <f>IF(個人エントリー!$L66="","",個人エントリー!$L66&amp;個人エントリー!$M66&amp;個人エントリー!$N66)</f>
        <v/>
      </c>
      <c r="D110" s="492" t="str">
        <f>IF(個人エントリー!$P66="","",個人エントリー!$P66)</f>
        <v/>
      </c>
      <c r="E110" s="493"/>
      <c r="F110" s="150" t="str">
        <f>IF(個人エントリー!$X66="","",個人エントリー!$X66)</f>
        <v/>
      </c>
      <c r="G110" s="172" t="str">
        <f>IF(個人エントリー!$V66="","",個人エントリー!$V66)</f>
        <v/>
      </c>
      <c r="H110" s="173" t="str">
        <f>IF(個人エントリー!$W66="","",個人エントリー!$W66)</f>
        <v/>
      </c>
      <c r="I110" s="182"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5">
      <c r="A111" s="111">
        <v>62</v>
      </c>
      <c r="B111" s="140"/>
      <c r="C111" s="140" t="str">
        <f>IF(個人エントリー!$L67="","",個人エントリー!$L67&amp;個人エントリー!$M67&amp;個人エントリー!$N67)</f>
        <v/>
      </c>
      <c r="D111" s="494" t="str">
        <f>IF(個人エントリー!$P67="","",個人エントリー!$P67)</f>
        <v/>
      </c>
      <c r="E111" s="495"/>
      <c r="F111" s="148" t="str">
        <f>IF(個人エントリー!$X67="","",個人エントリー!$X67)</f>
        <v/>
      </c>
      <c r="G111" s="168" t="str">
        <f>IF(個人エントリー!$V67="","",個人エントリー!$V67)</f>
        <v/>
      </c>
      <c r="H111" s="169" t="str">
        <f>IF(個人エントリー!$W67="","",個人エントリー!$W67)</f>
        <v/>
      </c>
      <c r="I111" s="180"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5">
      <c r="A112" s="111">
        <v>63</v>
      </c>
      <c r="B112" s="140"/>
      <c r="C112" s="140" t="str">
        <f>IF(個人エントリー!$L68="","",個人エントリー!$L68&amp;個人エントリー!$M68&amp;個人エントリー!$N68)</f>
        <v/>
      </c>
      <c r="D112" s="494" t="str">
        <f>IF(個人エントリー!$P68="","",個人エントリー!$P68)</f>
        <v/>
      </c>
      <c r="E112" s="495"/>
      <c r="F112" s="148" t="str">
        <f>IF(個人エントリー!$X68="","",個人エントリー!$X68)</f>
        <v/>
      </c>
      <c r="G112" s="168" t="str">
        <f>IF(個人エントリー!$V68="","",個人エントリー!$V68)</f>
        <v/>
      </c>
      <c r="H112" s="169" t="str">
        <f>IF(個人エントリー!$W68="","",個人エントリー!$W68)</f>
        <v/>
      </c>
      <c r="I112" s="180"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5">
      <c r="A113" s="111">
        <v>64</v>
      </c>
      <c r="B113" s="140"/>
      <c r="C113" s="140" t="str">
        <f>IF(個人エントリー!$L69="","",個人エントリー!$L69&amp;個人エントリー!$M69&amp;個人エントリー!$N69)</f>
        <v/>
      </c>
      <c r="D113" s="494" t="str">
        <f>IF(個人エントリー!$P69="","",個人エントリー!$P69)</f>
        <v/>
      </c>
      <c r="E113" s="495"/>
      <c r="F113" s="148" t="str">
        <f>IF(個人エントリー!$X69="","",個人エントリー!$X69)</f>
        <v/>
      </c>
      <c r="G113" s="168" t="str">
        <f>IF(個人エントリー!$V69="","",個人エントリー!$V69)</f>
        <v/>
      </c>
      <c r="H113" s="169" t="str">
        <f>IF(個人エントリー!$W69="","",個人エントリー!$W69)</f>
        <v/>
      </c>
      <c r="I113" s="180"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5">
      <c r="A114" s="111">
        <v>65</v>
      </c>
      <c r="B114" s="141"/>
      <c r="C114" s="141" t="str">
        <f>IF(個人エントリー!$L70="","",個人エントリー!$L70&amp;個人エントリー!$M70&amp;個人エントリー!$N70)</f>
        <v/>
      </c>
      <c r="D114" s="490" t="str">
        <f>IF(個人エントリー!$P70="","",個人エントリー!$P70)</f>
        <v/>
      </c>
      <c r="E114" s="491"/>
      <c r="F114" s="149" t="str">
        <f>IF(個人エントリー!$X70="","",個人エントリー!$X70)</f>
        <v/>
      </c>
      <c r="G114" s="170" t="str">
        <f>IF(個人エントリー!$V70="","",個人エントリー!$V70)</f>
        <v/>
      </c>
      <c r="H114" s="171" t="str">
        <f>IF(個人エントリー!$W70="","",個人エントリー!$W70)</f>
        <v/>
      </c>
      <c r="I114" s="181"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5">
      <c r="A115" s="111">
        <v>66</v>
      </c>
      <c r="B115" s="142"/>
      <c r="C115" s="142" t="str">
        <f>IF(個人エントリー!$L71="","",個人エントリー!$L71&amp;個人エントリー!$M71&amp;個人エントリー!$N71)</f>
        <v/>
      </c>
      <c r="D115" s="492" t="str">
        <f>IF(個人エントリー!$P71="","",個人エントリー!$P71)</f>
        <v/>
      </c>
      <c r="E115" s="493"/>
      <c r="F115" s="150" t="str">
        <f>IF(個人エントリー!$X71="","",個人エントリー!$X71)</f>
        <v/>
      </c>
      <c r="G115" s="172" t="str">
        <f>IF(個人エントリー!$V71="","",個人エントリー!$V71)</f>
        <v/>
      </c>
      <c r="H115" s="173" t="str">
        <f>IF(個人エントリー!$W71="","",個人エントリー!$W71)</f>
        <v/>
      </c>
      <c r="I115" s="182"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5">
      <c r="A116" s="111">
        <v>67</v>
      </c>
      <c r="B116" s="140"/>
      <c r="C116" s="140" t="str">
        <f>IF(個人エントリー!$L72="","",個人エントリー!$L72&amp;個人エントリー!$M72&amp;個人エントリー!$N72)</f>
        <v/>
      </c>
      <c r="D116" s="494" t="str">
        <f>IF(個人エントリー!$P72="","",個人エントリー!$P72)</f>
        <v/>
      </c>
      <c r="E116" s="495"/>
      <c r="F116" s="148" t="str">
        <f>IF(個人エントリー!$X72="","",個人エントリー!$X72)</f>
        <v/>
      </c>
      <c r="G116" s="168" t="str">
        <f>IF(個人エントリー!$V72="","",個人エントリー!$V72)</f>
        <v/>
      </c>
      <c r="H116" s="169" t="str">
        <f>IF(個人エントリー!$W72="","",個人エントリー!$W72)</f>
        <v/>
      </c>
      <c r="I116" s="180"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5">
      <c r="A117" s="111">
        <v>68</v>
      </c>
      <c r="B117" s="140"/>
      <c r="C117" s="140" t="str">
        <f>IF(個人エントリー!$L73="","",個人エントリー!$L73&amp;個人エントリー!$M73&amp;個人エントリー!$N73)</f>
        <v/>
      </c>
      <c r="D117" s="494" t="str">
        <f>IF(個人エントリー!$P73="","",個人エントリー!$P73)</f>
        <v/>
      </c>
      <c r="E117" s="495"/>
      <c r="F117" s="148" t="str">
        <f>IF(個人エントリー!$X73="","",個人エントリー!$X73)</f>
        <v/>
      </c>
      <c r="G117" s="168" t="str">
        <f>IF(個人エントリー!$V73="","",個人エントリー!$V73)</f>
        <v/>
      </c>
      <c r="H117" s="169" t="str">
        <f>IF(個人エントリー!$W73="","",個人エントリー!$W73)</f>
        <v/>
      </c>
      <c r="I117" s="180"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5">
      <c r="A118" s="111">
        <v>69</v>
      </c>
      <c r="B118" s="140"/>
      <c r="C118" s="140" t="str">
        <f>IF(個人エントリー!$L74="","",個人エントリー!$L74&amp;個人エントリー!$M74&amp;個人エントリー!$N74)</f>
        <v/>
      </c>
      <c r="D118" s="494" t="str">
        <f>IF(個人エントリー!$P74="","",個人エントリー!$P74)</f>
        <v/>
      </c>
      <c r="E118" s="495"/>
      <c r="F118" s="148" t="str">
        <f>IF(個人エントリー!$X74="","",個人エントリー!$X74)</f>
        <v/>
      </c>
      <c r="G118" s="168" t="str">
        <f>IF(個人エントリー!$V74="","",個人エントリー!$V74)</f>
        <v/>
      </c>
      <c r="H118" s="169" t="str">
        <f>IF(個人エントリー!$W74="","",個人エントリー!$W74)</f>
        <v/>
      </c>
      <c r="I118" s="180"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5">
      <c r="A119" s="111">
        <v>70</v>
      </c>
      <c r="B119" s="141"/>
      <c r="C119" s="141" t="str">
        <f>IF(個人エントリー!$L75="","",個人エントリー!$L75&amp;個人エントリー!$M75&amp;個人エントリー!$N75)</f>
        <v/>
      </c>
      <c r="D119" s="490" t="str">
        <f>IF(個人エントリー!$P75="","",個人エントリー!$P75)</f>
        <v/>
      </c>
      <c r="E119" s="491"/>
      <c r="F119" s="149" t="str">
        <f>IF(個人エントリー!$X75="","",個人エントリー!$X75)</f>
        <v/>
      </c>
      <c r="G119" s="170" t="str">
        <f>IF(個人エントリー!$V75="","",個人エントリー!$V75)</f>
        <v/>
      </c>
      <c r="H119" s="171" t="str">
        <f>IF(個人エントリー!$W75="","",個人エントリー!$W75)</f>
        <v/>
      </c>
      <c r="I119" s="181"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5">
      <c r="A120" s="111">
        <v>71</v>
      </c>
      <c r="B120" s="142"/>
      <c r="C120" s="142" t="str">
        <f>IF(個人エントリー!$L76="","",個人エントリー!$L76&amp;個人エントリー!$M76&amp;個人エントリー!$N76)</f>
        <v/>
      </c>
      <c r="D120" s="492" t="str">
        <f>IF(個人エントリー!$P76="","",個人エントリー!$P76)</f>
        <v/>
      </c>
      <c r="E120" s="493"/>
      <c r="F120" s="150" t="str">
        <f>IF(個人エントリー!$X76="","",個人エントリー!$X76)</f>
        <v/>
      </c>
      <c r="G120" s="172" t="str">
        <f>IF(個人エントリー!$V76="","",個人エントリー!$V76)</f>
        <v/>
      </c>
      <c r="H120" s="173" t="str">
        <f>IF(個人エントリー!$W76="","",個人エントリー!$W76)</f>
        <v/>
      </c>
      <c r="I120" s="182"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5">
      <c r="A121" s="111">
        <v>72</v>
      </c>
      <c r="B121" s="140"/>
      <c r="C121" s="140" t="str">
        <f>IF(個人エントリー!$L77="","",個人エントリー!$L77&amp;個人エントリー!$M77&amp;個人エントリー!$N77)</f>
        <v/>
      </c>
      <c r="D121" s="494" t="str">
        <f>IF(個人エントリー!$P77="","",個人エントリー!$P77)</f>
        <v/>
      </c>
      <c r="E121" s="495"/>
      <c r="F121" s="148" t="str">
        <f>IF(個人エントリー!$X77="","",個人エントリー!$X77)</f>
        <v/>
      </c>
      <c r="G121" s="168" t="str">
        <f>IF(個人エントリー!$V77="","",個人エントリー!$V77)</f>
        <v/>
      </c>
      <c r="H121" s="169" t="str">
        <f>IF(個人エントリー!$W77="","",個人エントリー!$W77)</f>
        <v/>
      </c>
      <c r="I121" s="180"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5">
      <c r="A122" s="111">
        <v>73</v>
      </c>
      <c r="B122" s="140"/>
      <c r="C122" s="140" t="str">
        <f>IF(個人エントリー!$L78="","",個人エントリー!$L78&amp;個人エントリー!$M78&amp;個人エントリー!$N78)</f>
        <v/>
      </c>
      <c r="D122" s="494" t="str">
        <f>IF(個人エントリー!$P78="","",個人エントリー!$P78)</f>
        <v/>
      </c>
      <c r="E122" s="495"/>
      <c r="F122" s="148" t="str">
        <f>IF(個人エントリー!$X78="","",個人エントリー!$X78)</f>
        <v/>
      </c>
      <c r="G122" s="168" t="str">
        <f>IF(個人エントリー!$V78="","",個人エントリー!$V78)</f>
        <v/>
      </c>
      <c r="H122" s="169" t="str">
        <f>IF(個人エントリー!$W78="","",個人エントリー!$W78)</f>
        <v/>
      </c>
      <c r="I122" s="180"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5">
      <c r="A123" s="111">
        <v>74</v>
      </c>
      <c r="B123" s="140"/>
      <c r="C123" s="140" t="str">
        <f>IF(個人エントリー!$L79="","",個人エントリー!$L79&amp;個人エントリー!$M79&amp;個人エントリー!$N79)</f>
        <v/>
      </c>
      <c r="D123" s="494" t="str">
        <f>IF(個人エントリー!$P79="","",個人エントリー!$P79)</f>
        <v/>
      </c>
      <c r="E123" s="495"/>
      <c r="F123" s="148" t="str">
        <f>IF(個人エントリー!$X79="","",個人エントリー!$X79)</f>
        <v/>
      </c>
      <c r="G123" s="168" t="str">
        <f>IF(個人エントリー!$V79="","",個人エントリー!$V79)</f>
        <v/>
      </c>
      <c r="H123" s="169" t="str">
        <f>IF(個人エントリー!$W79="","",個人エントリー!$W79)</f>
        <v/>
      </c>
      <c r="I123" s="180"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5">
      <c r="A124" s="111">
        <v>75</v>
      </c>
      <c r="B124" s="141"/>
      <c r="C124" s="141" t="str">
        <f>IF(個人エントリー!$L80="","",個人エントリー!$L80&amp;個人エントリー!$M80&amp;個人エントリー!$N80)</f>
        <v/>
      </c>
      <c r="D124" s="490" t="str">
        <f>IF(個人エントリー!$P80="","",個人エントリー!$P80)</f>
        <v/>
      </c>
      <c r="E124" s="491"/>
      <c r="F124" s="149" t="str">
        <f>IF(個人エントリー!$X80="","",個人エントリー!$X80)</f>
        <v/>
      </c>
      <c r="G124" s="170" t="str">
        <f>IF(個人エントリー!$V80="","",個人エントリー!$V80)</f>
        <v/>
      </c>
      <c r="H124" s="171" t="str">
        <f>IF(個人エントリー!$W80="","",個人エントリー!$W80)</f>
        <v/>
      </c>
      <c r="I124" s="181"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5">
      <c r="A125" s="1" t="s">
        <v>36</v>
      </c>
      <c r="K125" s="1" t="s">
        <v>624</v>
      </c>
    </row>
    <row r="126" spans="1:16" ht="24" customHeight="1" x14ac:dyDescent="0.25">
      <c r="A126" s="8" t="s">
        <v>37</v>
      </c>
      <c r="O126" s="8" t="s">
        <v>38</v>
      </c>
    </row>
    <row r="127" spans="1:16" ht="24" customHeight="1" thickBot="1" x14ac:dyDescent="0.3">
      <c r="A127" s="115"/>
      <c r="B127" s="42" t="str">
        <f>IF(基本データ!$C$9="","",基本データ!$C$9)</f>
        <v>北丹陸協長記</v>
      </c>
      <c r="C127" s="16"/>
      <c r="D127" s="16"/>
      <c r="E127" s="16"/>
      <c r="F127" s="16"/>
      <c r="G127" s="16"/>
      <c r="H127" s="16"/>
      <c r="I127" s="183"/>
      <c r="J127" s="17"/>
      <c r="K127" s="16"/>
      <c r="L127" s="16"/>
      <c r="M127" s="16" t="s">
        <v>618</v>
      </c>
      <c r="N127" s="16"/>
      <c r="O127" s="501" t="str">
        <f>IF(基本データ!$J$5="","",基本データ!$J$5)</f>
        <v/>
      </c>
      <c r="P127" s="501"/>
    </row>
    <row r="128" spans="1:16" ht="24" customHeight="1" x14ac:dyDescent="0.25"/>
    <row r="129" spans="1:16" ht="24" customHeight="1" x14ac:dyDescent="0.25">
      <c r="B129" s="13" t="s">
        <v>47</v>
      </c>
      <c r="C129" s="13" t="s">
        <v>48</v>
      </c>
      <c r="D129" s="469" t="s">
        <v>98</v>
      </c>
      <c r="E129" s="498"/>
      <c r="F129" s="14" t="s">
        <v>587</v>
      </c>
      <c r="G129" s="88" t="s">
        <v>1384</v>
      </c>
      <c r="H129" s="15" t="s">
        <v>584</v>
      </c>
      <c r="I129" s="178" t="s">
        <v>913</v>
      </c>
      <c r="J129" s="13" t="s">
        <v>1382</v>
      </c>
      <c r="K129" s="43" t="s">
        <v>1383</v>
      </c>
      <c r="L129" s="469" t="s">
        <v>97</v>
      </c>
      <c r="M129" s="516"/>
      <c r="N129" s="516"/>
      <c r="O129" s="43" t="s">
        <v>564</v>
      </c>
      <c r="P129" s="13" t="s">
        <v>1395</v>
      </c>
    </row>
    <row r="130" spans="1:16" ht="24" customHeight="1" x14ac:dyDescent="0.25">
      <c r="A130" s="111">
        <v>76</v>
      </c>
      <c r="B130" s="139"/>
      <c r="C130" s="139" t="str">
        <f>IF(個人エントリー!$L81="","",個人エントリー!$L81&amp;個人エントリー!$M81&amp;個人エントリー!$N81)</f>
        <v/>
      </c>
      <c r="D130" s="492" t="str">
        <f>IF(個人エントリー!$P81="","",個人エントリー!$P81)</f>
        <v/>
      </c>
      <c r="E130" s="493"/>
      <c r="F130" s="147" t="str">
        <f>IF(個人エントリー!$X81="","",個人エントリー!$X81)</f>
        <v/>
      </c>
      <c r="G130" s="164" t="str">
        <f>IF(個人エントリー!$V81="","",個人エントリー!$V81)</f>
        <v/>
      </c>
      <c r="H130" s="165" t="str">
        <f>IF(個人エントリー!$W81="","",個人エントリー!$W81)</f>
        <v/>
      </c>
      <c r="I130" s="179"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5">
      <c r="A131" s="111">
        <v>77</v>
      </c>
      <c r="B131" s="140"/>
      <c r="C131" s="140" t="str">
        <f>IF(個人エントリー!$L82="","",個人エントリー!$L82&amp;個人エントリー!$M82&amp;個人エントリー!$N82)</f>
        <v/>
      </c>
      <c r="D131" s="494" t="str">
        <f>IF(個人エントリー!$P82="","",個人エントリー!$P82)</f>
        <v/>
      </c>
      <c r="E131" s="495"/>
      <c r="F131" s="148" t="str">
        <f>IF(個人エントリー!$X82="","",個人エントリー!$X82)</f>
        <v/>
      </c>
      <c r="G131" s="168" t="str">
        <f>IF(個人エントリー!$V82="","",個人エントリー!$V82)</f>
        <v/>
      </c>
      <c r="H131" s="169" t="str">
        <f>IF(個人エントリー!$W82="","",個人エントリー!$W82)</f>
        <v/>
      </c>
      <c r="I131" s="180"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5">
      <c r="A132" s="111">
        <v>78</v>
      </c>
      <c r="B132" s="140"/>
      <c r="C132" s="140" t="str">
        <f>IF(個人エントリー!$L83="","",個人エントリー!$L83&amp;個人エントリー!$M83&amp;個人エントリー!$N83)</f>
        <v/>
      </c>
      <c r="D132" s="494" t="str">
        <f>IF(個人エントリー!$P83="","",個人エントリー!$P83)</f>
        <v/>
      </c>
      <c r="E132" s="495"/>
      <c r="F132" s="148" t="str">
        <f>IF(個人エントリー!$X83="","",個人エントリー!$X83)</f>
        <v/>
      </c>
      <c r="G132" s="168" t="str">
        <f>IF(個人エントリー!$V83="","",個人エントリー!$V83)</f>
        <v/>
      </c>
      <c r="H132" s="169" t="str">
        <f>IF(個人エントリー!$W83="","",個人エントリー!$W83)</f>
        <v/>
      </c>
      <c r="I132" s="180"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5">
      <c r="A133" s="111">
        <v>79</v>
      </c>
      <c r="B133" s="140"/>
      <c r="C133" s="140" t="str">
        <f>IF(個人エントリー!$L84="","",個人エントリー!$L84&amp;個人エントリー!$M84&amp;個人エントリー!$N84)</f>
        <v/>
      </c>
      <c r="D133" s="494" t="str">
        <f>IF(個人エントリー!$P84="","",個人エントリー!$P84)</f>
        <v/>
      </c>
      <c r="E133" s="495"/>
      <c r="F133" s="148" t="str">
        <f>IF(個人エントリー!$X84="","",個人エントリー!$X84)</f>
        <v/>
      </c>
      <c r="G133" s="168" t="str">
        <f>IF(個人エントリー!$V84="","",個人エントリー!$V84)</f>
        <v/>
      </c>
      <c r="H133" s="169" t="str">
        <f>IF(個人エントリー!$W84="","",個人エントリー!$W84)</f>
        <v/>
      </c>
      <c r="I133" s="180"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5">
      <c r="A134" s="111">
        <v>80</v>
      </c>
      <c r="B134" s="141"/>
      <c r="C134" s="141" t="str">
        <f>IF(個人エントリー!$L85="","",個人エントリー!$L85&amp;個人エントリー!$M85&amp;個人エントリー!$N85)</f>
        <v/>
      </c>
      <c r="D134" s="490" t="str">
        <f>IF(個人エントリー!$P85="","",個人エントリー!$P85)</f>
        <v/>
      </c>
      <c r="E134" s="491"/>
      <c r="F134" s="149" t="str">
        <f>IF(個人エントリー!$X85="","",個人エントリー!$X85)</f>
        <v/>
      </c>
      <c r="G134" s="170" t="str">
        <f>IF(個人エントリー!$V85="","",個人エントリー!$V85)</f>
        <v/>
      </c>
      <c r="H134" s="171" t="str">
        <f>IF(個人エントリー!$W85="","",個人エントリー!$W85)</f>
        <v/>
      </c>
      <c r="I134" s="181"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5">
      <c r="A135" s="111">
        <v>81</v>
      </c>
      <c r="B135" s="142"/>
      <c r="C135" s="142" t="str">
        <f>IF(個人エントリー!$L86="","",個人エントリー!$L86&amp;個人エントリー!$M86&amp;個人エントリー!$N86)</f>
        <v/>
      </c>
      <c r="D135" s="492" t="str">
        <f>IF(個人エントリー!$P86="","",個人エントリー!$P86)</f>
        <v/>
      </c>
      <c r="E135" s="493"/>
      <c r="F135" s="150" t="str">
        <f>IF(個人エントリー!$X86="","",個人エントリー!$X86)</f>
        <v/>
      </c>
      <c r="G135" s="172" t="str">
        <f>IF(個人エントリー!$V86="","",個人エントリー!$V86)</f>
        <v/>
      </c>
      <c r="H135" s="173" t="str">
        <f>IF(個人エントリー!$W86="","",個人エントリー!$W86)</f>
        <v/>
      </c>
      <c r="I135" s="182"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5">
      <c r="A136" s="111">
        <v>82</v>
      </c>
      <c r="B136" s="140"/>
      <c r="C136" s="140" t="str">
        <f>IF(個人エントリー!$L87="","",個人エントリー!$L87&amp;個人エントリー!$M87&amp;個人エントリー!$N87)</f>
        <v/>
      </c>
      <c r="D136" s="494" t="str">
        <f>IF(個人エントリー!$P87="","",個人エントリー!$P87)</f>
        <v/>
      </c>
      <c r="E136" s="495"/>
      <c r="F136" s="148" t="str">
        <f>IF(個人エントリー!$X87="","",個人エントリー!$X87)</f>
        <v/>
      </c>
      <c r="G136" s="168" t="str">
        <f>IF(個人エントリー!$V87="","",個人エントリー!$V87)</f>
        <v/>
      </c>
      <c r="H136" s="169" t="str">
        <f>IF(個人エントリー!$W87="","",個人エントリー!$W87)</f>
        <v/>
      </c>
      <c r="I136" s="180"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5">
      <c r="A137" s="111">
        <v>83</v>
      </c>
      <c r="B137" s="140"/>
      <c r="C137" s="140" t="str">
        <f>IF(個人エントリー!$L88="","",個人エントリー!$L88&amp;個人エントリー!$M88&amp;個人エントリー!$N88)</f>
        <v/>
      </c>
      <c r="D137" s="494" t="str">
        <f>IF(個人エントリー!$P88="","",個人エントリー!$P88)</f>
        <v/>
      </c>
      <c r="E137" s="495"/>
      <c r="F137" s="148" t="str">
        <f>IF(個人エントリー!$X88="","",個人エントリー!$X88)</f>
        <v/>
      </c>
      <c r="G137" s="168" t="str">
        <f>IF(個人エントリー!$V88="","",個人エントリー!$V88)</f>
        <v/>
      </c>
      <c r="H137" s="169" t="str">
        <f>IF(個人エントリー!$W88="","",個人エントリー!$W88)</f>
        <v/>
      </c>
      <c r="I137" s="180"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5">
      <c r="A138" s="111">
        <v>84</v>
      </c>
      <c r="B138" s="140"/>
      <c r="C138" s="140" t="str">
        <f>IF(個人エントリー!$L89="","",個人エントリー!$L89&amp;個人エントリー!$M89&amp;個人エントリー!$N89)</f>
        <v/>
      </c>
      <c r="D138" s="494" t="str">
        <f>IF(個人エントリー!$P89="","",個人エントリー!$P89)</f>
        <v/>
      </c>
      <c r="E138" s="495"/>
      <c r="F138" s="148" t="str">
        <f>IF(個人エントリー!$X89="","",個人エントリー!$X89)</f>
        <v/>
      </c>
      <c r="G138" s="168" t="str">
        <f>IF(個人エントリー!$V89="","",個人エントリー!$V89)</f>
        <v/>
      </c>
      <c r="H138" s="169" t="str">
        <f>IF(個人エントリー!$W89="","",個人エントリー!$W89)</f>
        <v/>
      </c>
      <c r="I138" s="180"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5">
      <c r="A139" s="111">
        <v>85</v>
      </c>
      <c r="B139" s="141"/>
      <c r="C139" s="141" t="str">
        <f>IF(個人エントリー!$L90="","",個人エントリー!$L90&amp;個人エントリー!$M90&amp;個人エントリー!$N90)</f>
        <v/>
      </c>
      <c r="D139" s="490" t="str">
        <f>IF(個人エントリー!$P90="","",個人エントリー!$P90)</f>
        <v/>
      </c>
      <c r="E139" s="491"/>
      <c r="F139" s="149" t="str">
        <f>IF(個人エントリー!$X90="","",個人エントリー!$X90)</f>
        <v/>
      </c>
      <c r="G139" s="170" t="str">
        <f>IF(個人エントリー!$V90="","",個人エントリー!$V90)</f>
        <v/>
      </c>
      <c r="H139" s="171" t="str">
        <f>IF(個人エントリー!$W90="","",個人エントリー!$W90)</f>
        <v/>
      </c>
      <c r="I139" s="181"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5">
      <c r="A140" s="111">
        <v>86</v>
      </c>
      <c r="B140" s="139"/>
      <c r="C140" s="139" t="str">
        <f>IF(個人エントリー!$L91="","",個人エントリー!$L91&amp;個人エントリー!$M91&amp;個人エントリー!$N91)</f>
        <v/>
      </c>
      <c r="D140" s="492" t="str">
        <f>IF(個人エントリー!$P91="","",個人エントリー!$P91)</f>
        <v/>
      </c>
      <c r="E140" s="493"/>
      <c r="F140" s="147" t="str">
        <f>IF(個人エントリー!$X91="","",個人エントリー!$X91)</f>
        <v/>
      </c>
      <c r="G140" s="164" t="str">
        <f>IF(個人エントリー!$V91="","",個人エントリー!$V91)</f>
        <v/>
      </c>
      <c r="H140" s="165" t="str">
        <f>IF(個人エントリー!$W91="","",個人エントリー!$W91)</f>
        <v/>
      </c>
      <c r="I140" s="179"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5">
      <c r="A141" s="111">
        <v>87</v>
      </c>
      <c r="B141" s="140"/>
      <c r="C141" s="140" t="str">
        <f>IF(個人エントリー!$L92="","",個人エントリー!$L92&amp;個人エントリー!$M92&amp;個人エントリー!$N92)</f>
        <v/>
      </c>
      <c r="D141" s="494" t="str">
        <f>IF(個人エントリー!$P92="","",個人エントリー!$P92)</f>
        <v/>
      </c>
      <c r="E141" s="495"/>
      <c r="F141" s="148" t="str">
        <f>IF(個人エントリー!$X92="","",個人エントリー!$X92)</f>
        <v/>
      </c>
      <c r="G141" s="168" t="str">
        <f>IF(個人エントリー!$V92="","",個人エントリー!$V92)</f>
        <v/>
      </c>
      <c r="H141" s="169" t="str">
        <f>IF(個人エントリー!$W92="","",個人エントリー!$W92)</f>
        <v/>
      </c>
      <c r="I141" s="180"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5">
      <c r="A142" s="111">
        <v>88</v>
      </c>
      <c r="B142" s="140"/>
      <c r="C142" s="140" t="str">
        <f>IF(個人エントリー!$L93="","",個人エントリー!$L93&amp;個人エントリー!$M93&amp;個人エントリー!$N93)</f>
        <v/>
      </c>
      <c r="D142" s="494" t="str">
        <f>IF(個人エントリー!$P93="","",個人エントリー!$P93)</f>
        <v/>
      </c>
      <c r="E142" s="495"/>
      <c r="F142" s="148" t="str">
        <f>IF(個人エントリー!$X93="","",個人エントリー!$X93)</f>
        <v/>
      </c>
      <c r="G142" s="168" t="str">
        <f>IF(個人エントリー!$V93="","",個人エントリー!$V93)</f>
        <v/>
      </c>
      <c r="H142" s="169" t="str">
        <f>IF(個人エントリー!$W93="","",個人エントリー!$W93)</f>
        <v/>
      </c>
      <c r="I142" s="180"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5">
      <c r="A143" s="111">
        <v>89</v>
      </c>
      <c r="B143" s="140"/>
      <c r="C143" s="140" t="str">
        <f>IF(個人エントリー!$L94="","",個人エントリー!$L94&amp;個人エントリー!$M94&amp;個人エントリー!$N94)</f>
        <v/>
      </c>
      <c r="D143" s="494" t="str">
        <f>IF(個人エントリー!$P94="","",個人エントリー!$P94)</f>
        <v/>
      </c>
      <c r="E143" s="495"/>
      <c r="F143" s="148" t="str">
        <f>IF(個人エントリー!$X94="","",個人エントリー!$X94)</f>
        <v/>
      </c>
      <c r="G143" s="168" t="str">
        <f>IF(個人エントリー!$V94="","",個人エントリー!$V94)</f>
        <v/>
      </c>
      <c r="H143" s="169" t="str">
        <f>IF(個人エントリー!$W94="","",個人エントリー!$W94)</f>
        <v/>
      </c>
      <c r="I143" s="180"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5">
      <c r="A144" s="111">
        <v>90</v>
      </c>
      <c r="B144" s="141"/>
      <c r="C144" s="141" t="str">
        <f>IF(個人エントリー!$L95="","",個人エントリー!$L95&amp;個人エントリー!$M95&amp;個人エントリー!$N95)</f>
        <v/>
      </c>
      <c r="D144" s="490" t="str">
        <f>IF(個人エントリー!$P95="","",個人エントリー!$P95)</f>
        <v/>
      </c>
      <c r="E144" s="491"/>
      <c r="F144" s="149" t="str">
        <f>IF(個人エントリー!$X95="","",個人エントリー!$X95)</f>
        <v/>
      </c>
      <c r="G144" s="170" t="str">
        <f>IF(個人エントリー!$V95="","",個人エントリー!$V95)</f>
        <v/>
      </c>
      <c r="H144" s="171" t="str">
        <f>IF(個人エントリー!$W95="","",個人エントリー!$W95)</f>
        <v/>
      </c>
      <c r="I144" s="181"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5">
      <c r="A145" s="111">
        <v>91</v>
      </c>
      <c r="B145" s="142"/>
      <c r="C145" s="142" t="str">
        <f>IF(個人エントリー!$L96="","",個人エントリー!$L96&amp;個人エントリー!$M96&amp;個人エントリー!$N96)</f>
        <v/>
      </c>
      <c r="D145" s="492" t="str">
        <f>IF(個人エントリー!$P96="","",個人エントリー!$P96)</f>
        <v/>
      </c>
      <c r="E145" s="493"/>
      <c r="F145" s="150" t="str">
        <f>IF(個人エントリー!$X96="","",個人エントリー!$X96)</f>
        <v/>
      </c>
      <c r="G145" s="172" t="str">
        <f>IF(個人エントリー!$V96="","",個人エントリー!$V96)</f>
        <v/>
      </c>
      <c r="H145" s="173" t="str">
        <f>IF(個人エントリー!$W96="","",個人エントリー!$W96)</f>
        <v/>
      </c>
      <c r="I145" s="182"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5">
      <c r="A146" s="111">
        <v>92</v>
      </c>
      <c r="B146" s="140"/>
      <c r="C146" s="140" t="str">
        <f>IF(個人エントリー!$L97="","",個人エントリー!$L97&amp;個人エントリー!$M97&amp;個人エントリー!$N97)</f>
        <v/>
      </c>
      <c r="D146" s="494" t="str">
        <f>IF(個人エントリー!$P97="","",個人エントリー!$P97)</f>
        <v/>
      </c>
      <c r="E146" s="495"/>
      <c r="F146" s="148" t="str">
        <f>IF(個人エントリー!$X97="","",個人エントリー!$X97)</f>
        <v/>
      </c>
      <c r="G146" s="168" t="str">
        <f>IF(個人エントリー!$V97="","",個人エントリー!$V97)</f>
        <v/>
      </c>
      <c r="H146" s="169" t="str">
        <f>IF(個人エントリー!$W97="","",個人エントリー!$W97)</f>
        <v/>
      </c>
      <c r="I146" s="180"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5">
      <c r="A147" s="111">
        <v>93</v>
      </c>
      <c r="B147" s="140"/>
      <c r="C147" s="140" t="str">
        <f>IF(個人エントリー!$L98="","",個人エントリー!$L98&amp;個人エントリー!$M98&amp;個人エントリー!$N98)</f>
        <v/>
      </c>
      <c r="D147" s="494" t="str">
        <f>IF(個人エントリー!$P98="","",個人エントリー!$P98)</f>
        <v/>
      </c>
      <c r="E147" s="495"/>
      <c r="F147" s="148" t="str">
        <f>IF(個人エントリー!$X98="","",個人エントリー!$X98)</f>
        <v/>
      </c>
      <c r="G147" s="168" t="str">
        <f>IF(個人エントリー!$V98="","",個人エントリー!$V98)</f>
        <v/>
      </c>
      <c r="H147" s="169" t="str">
        <f>IF(個人エントリー!$W98="","",個人エントリー!$W98)</f>
        <v/>
      </c>
      <c r="I147" s="180"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5">
      <c r="A148" s="111">
        <v>94</v>
      </c>
      <c r="B148" s="140"/>
      <c r="C148" s="140" t="str">
        <f>IF(個人エントリー!$L99="","",個人エントリー!$L99&amp;個人エントリー!$M99&amp;個人エントリー!$N99)</f>
        <v/>
      </c>
      <c r="D148" s="494" t="str">
        <f>IF(個人エントリー!$P99="","",個人エントリー!$P99)</f>
        <v/>
      </c>
      <c r="E148" s="495"/>
      <c r="F148" s="148" t="str">
        <f>IF(個人エントリー!$X99="","",個人エントリー!$X99)</f>
        <v/>
      </c>
      <c r="G148" s="168" t="str">
        <f>IF(個人エントリー!$V99="","",個人エントリー!$V99)</f>
        <v/>
      </c>
      <c r="H148" s="169" t="str">
        <f>IF(個人エントリー!$W99="","",個人エントリー!$W99)</f>
        <v/>
      </c>
      <c r="I148" s="180"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5">
      <c r="A149" s="111">
        <v>95</v>
      </c>
      <c r="B149" s="141"/>
      <c r="C149" s="141" t="str">
        <f>IF(個人エントリー!$L100="","",個人エントリー!$L100&amp;個人エントリー!$M100&amp;個人エントリー!$N100)</f>
        <v/>
      </c>
      <c r="D149" s="490" t="str">
        <f>IF(個人エントリー!$P100="","",個人エントリー!$P100)</f>
        <v/>
      </c>
      <c r="E149" s="491"/>
      <c r="F149" s="149" t="str">
        <f>IF(個人エントリー!$X100="","",個人エントリー!$X100)</f>
        <v/>
      </c>
      <c r="G149" s="170" t="str">
        <f>IF(個人エントリー!$V100="","",個人エントリー!$V100)</f>
        <v/>
      </c>
      <c r="H149" s="171" t="str">
        <f>IF(個人エントリー!$W100="","",個人エントリー!$W100)</f>
        <v/>
      </c>
      <c r="I149" s="181"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5">
      <c r="A150" s="111">
        <v>96</v>
      </c>
      <c r="B150" s="142"/>
      <c r="C150" s="142" t="str">
        <f>IF(個人エントリー!$L101="","",個人エントリー!$L101&amp;個人エントリー!$M101&amp;個人エントリー!$N101)</f>
        <v/>
      </c>
      <c r="D150" s="492" t="str">
        <f>IF(個人エントリー!$P101="","",個人エントリー!$P101)</f>
        <v/>
      </c>
      <c r="E150" s="493"/>
      <c r="F150" s="150" t="str">
        <f>IF(個人エントリー!$X101="","",個人エントリー!$X101)</f>
        <v/>
      </c>
      <c r="G150" s="172" t="str">
        <f>IF(個人エントリー!$V101="","",個人エントリー!$V101)</f>
        <v/>
      </c>
      <c r="H150" s="173" t="str">
        <f>IF(個人エントリー!$W101="","",個人エントリー!$W101)</f>
        <v/>
      </c>
      <c r="I150" s="182"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5">
      <c r="A151" s="111">
        <v>97</v>
      </c>
      <c r="B151" s="140"/>
      <c r="C151" s="140" t="str">
        <f>IF(個人エントリー!$L102="","",個人エントリー!$L102&amp;個人エントリー!$M102&amp;個人エントリー!$N102)</f>
        <v/>
      </c>
      <c r="D151" s="494" t="str">
        <f>IF(個人エントリー!$P102="","",個人エントリー!$P102)</f>
        <v/>
      </c>
      <c r="E151" s="495"/>
      <c r="F151" s="148" t="str">
        <f>IF(個人エントリー!$X102="","",個人エントリー!$X102)</f>
        <v/>
      </c>
      <c r="G151" s="168" t="str">
        <f>IF(個人エントリー!$V102="","",個人エントリー!$V102)</f>
        <v/>
      </c>
      <c r="H151" s="169" t="str">
        <f>IF(個人エントリー!$W102="","",個人エントリー!$W102)</f>
        <v/>
      </c>
      <c r="I151" s="180"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5">
      <c r="A152" s="111">
        <v>98</v>
      </c>
      <c r="B152" s="140"/>
      <c r="C152" s="140" t="str">
        <f>IF(個人エントリー!$L103="","",個人エントリー!$L103&amp;個人エントリー!$M103&amp;個人エントリー!$N103)</f>
        <v/>
      </c>
      <c r="D152" s="494" t="str">
        <f>IF(個人エントリー!$P103="","",個人エントリー!$P103)</f>
        <v/>
      </c>
      <c r="E152" s="495"/>
      <c r="F152" s="148" t="str">
        <f>IF(個人エントリー!$X103="","",個人エントリー!$X103)</f>
        <v/>
      </c>
      <c r="G152" s="168" t="str">
        <f>IF(個人エントリー!$V103="","",個人エントリー!$V103)</f>
        <v/>
      </c>
      <c r="H152" s="169" t="str">
        <f>IF(個人エントリー!$W103="","",個人エントリー!$W103)</f>
        <v/>
      </c>
      <c r="I152" s="180"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5">
      <c r="A153" s="111">
        <v>99</v>
      </c>
      <c r="B153" s="140"/>
      <c r="C153" s="140" t="str">
        <f>IF(個人エントリー!$L104="","",個人エントリー!$L104&amp;個人エントリー!$M104&amp;個人エントリー!$N104)</f>
        <v/>
      </c>
      <c r="D153" s="494" t="str">
        <f>IF(個人エントリー!$P104="","",個人エントリー!$P104)</f>
        <v/>
      </c>
      <c r="E153" s="495"/>
      <c r="F153" s="148" t="str">
        <f>IF(個人エントリー!$X104="","",個人エントリー!$X104)</f>
        <v/>
      </c>
      <c r="G153" s="168" t="str">
        <f>IF(個人エントリー!$V104="","",個人エントリー!$V104)</f>
        <v/>
      </c>
      <c r="H153" s="169" t="str">
        <f>IF(個人エントリー!$W104="","",個人エントリー!$W104)</f>
        <v/>
      </c>
      <c r="I153" s="180"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5">
      <c r="A154" s="111">
        <v>100</v>
      </c>
      <c r="B154" s="141"/>
      <c r="C154" s="141" t="str">
        <f>IF(個人エントリー!$L105="","",個人エントリー!$L105&amp;個人エントリー!$M105&amp;個人エントリー!$N105)</f>
        <v/>
      </c>
      <c r="D154" s="490" t="str">
        <f>IF(個人エントリー!$P105="","",個人エントリー!$P105)</f>
        <v/>
      </c>
      <c r="E154" s="491"/>
      <c r="F154" s="149" t="str">
        <f>IF(個人エントリー!$X105="","",個人エントリー!$X105)</f>
        <v/>
      </c>
      <c r="G154" s="170" t="str">
        <f>IF(個人エントリー!$V105="","",個人エントリー!$V105)</f>
        <v/>
      </c>
      <c r="H154" s="171" t="str">
        <f>IF(個人エントリー!$W105="","",個人エントリー!$W105)</f>
        <v/>
      </c>
      <c r="I154" s="181"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5">
      <c r="A155" s="111">
        <v>101</v>
      </c>
      <c r="B155" s="142"/>
      <c r="C155" s="142" t="str">
        <f>IF(個人エントリー!$L106="","",個人エントリー!$L106&amp;個人エントリー!$M106&amp;個人エントリー!$N106)</f>
        <v/>
      </c>
      <c r="D155" s="492" t="str">
        <f>IF(個人エントリー!$P106="","",個人エントリー!$P106)</f>
        <v/>
      </c>
      <c r="E155" s="493"/>
      <c r="F155" s="150" t="str">
        <f>IF(個人エントリー!$X106="","",個人エントリー!$X106)</f>
        <v/>
      </c>
      <c r="G155" s="172" t="str">
        <f>IF(個人エントリー!$V106="","",個人エントリー!$V106)</f>
        <v/>
      </c>
      <c r="H155" s="173" t="str">
        <f>IF(個人エントリー!$W106="","",個人エントリー!$W106)</f>
        <v/>
      </c>
      <c r="I155" s="182"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5">
      <c r="A156" s="111">
        <v>102</v>
      </c>
      <c r="B156" s="140"/>
      <c r="C156" s="140" t="str">
        <f>IF(個人エントリー!$L107="","",個人エントリー!$L107&amp;個人エントリー!$M107&amp;個人エントリー!$N107)</f>
        <v/>
      </c>
      <c r="D156" s="494" t="str">
        <f>IF(個人エントリー!$P107="","",個人エントリー!$P107)</f>
        <v/>
      </c>
      <c r="E156" s="495"/>
      <c r="F156" s="148" t="str">
        <f>IF(個人エントリー!$X107="","",個人エントリー!$X107)</f>
        <v/>
      </c>
      <c r="G156" s="168" t="str">
        <f>IF(個人エントリー!$V107="","",個人エントリー!$V107)</f>
        <v/>
      </c>
      <c r="H156" s="169" t="str">
        <f>IF(個人エントリー!$W107="","",個人エントリー!$W107)</f>
        <v/>
      </c>
      <c r="I156" s="180"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5">
      <c r="A157" s="111">
        <v>103</v>
      </c>
      <c r="B157" s="140"/>
      <c r="C157" s="140" t="str">
        <f>IF(個人エントリー!$L108="","",個人エントリー!$L108&amp;個人エントリー!$M108&amp;個人エントリー!$N108)</f>
        <v/>
      </c>
      <c r="D157" s="494" t="str">
        <f>IF(個人エントリー!$P108="","",個人エントリー!$P108)</f>
        <v/>
      </c>
      <c r="E157" s="495"/>
      <c r="F157" s="148" t="str">
        <f>IF(個人エントリー!$X108="","",個人エントリー!$X108)</f>
        <v/>
      </c>
      <c r="G157" s="168" t="str">
        <f>IF(個人エントリー!$V108="","",個人エントリー!$V108)</f>
        <v/>
      </c>
      <c r="H157" s="169" t="str">
        <f>IF(個人エントリー!$W108="","",個人エントリー!$W108)</f>
        <v/>
      </c>
      <c r="I157" s="180"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5">
      <c r="A158" s="111">
        <v>104</v>
      </c>
      <c r="B158" s="140"/>
      <c r="C158" s="140" t="str">
        <f>IF(個人エントリー!$L109="","",個人エントリー!$L109&amp;個人エントリー!$M109&amp;個人エントリー!$N109)</f>
        <v/>
      </c>
      <c r="D158" s="494" t="str">
        <f>IF(個人エントリー!$P109="","",個人エントリー!$P109)</f>
        <v/>
      </c>
      <c r="E158" s="495"/>
      <c r="F158" s="148" t="str">
        <f>IF(個人エントリー!$X109="","",個人エントリー!$X109)</f>
        <v/>
      </c>
      <c r="G158" s="168" t="str">
        <f>IF(個人エントリー!$V109="","",個人エントリー!$V109)</f>
        <v/>
      </c>
      <c r="H158" s="169" t="str">
        <f>IF(個人エントリー!$W109="","",個人エントリー!$W109)</f>
        <v/>
      </c>
      <c r="I158" s="180"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5">
      <c r="A159" s="111">
        <v>105</v>
      </c>
      <c r="B159" s="141"/>
      <c r="C159" s="141" t="str">
        <f>IF(個人エントリー!$L110="","",個人エントリー!$L110&amp;個人エントリー!$M110&amp;個人エントリー!$N110)</f>
        <v/>
      </c>
      <c r="D159" s="490" t="str">
        <f>IF(個人エントリー!$P110="","",個人エントリー!$P110)</f>
        <v/>
      </c>
      <c r="E159" s="491"/>
      <c r="F159" s="149" t="str">
        <f>IF(個人エントリー!$X110="","",個人エントリー!$X110)</f>
        <v/>
      </c>
      <c r="G159" s="170" t="str">
        <f>IF(個人エントリー!$V110="","",個人エントリー!$V110)</f>
        <v/>
      </c>
      <c r="H159" s="171" t="str">
        <f>IF(個人エントリー!$W110="","",個人エントリー!$W110)</f>
        <v/>
      </c>
      <c r="I159" s="181"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5">
      <c r="B160" s="20"/>
      <c r="C160" s="20"/>
      <c r="D160" s="20"/>
      <c r="E160" s="20"/>
      <c r="F160" s="20"/>
      <c r="G160" s="20"/>
      <c r="H160" s="110"/>
      <c r="I160" s="110"/>
      <c r="J160" s="114"/>
      <c r="K160" s="114"/>
      <c r="L160" s="36"/>
      <c r="M160" s="20"/>
      <c r="N160" s="20"/>
      <c r="O160" s="20"/>
      <c r="P160" s="20"/>
    </row>
  </sheetData>
  <sheetProtection algorithmName="SHA-512" hashValue="nUGfaLsHhPtaIO6VTWNBNJFQLc9G5Ib0jYvu5niKBH1U/86f7pEN8WSKOEe594MjZxXeQZf9Ji/KE2CoAmUGAA==" saltValue="bDH6Ix63PAOMNuAcOjylmg==" spinCount="100000" sheet="1"/>
  <mergeCells count="136">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2.75" x14ac:dyDescent="0.25"/>
  <cols>
    <col min="1" max="1" width="3.06640625" style="1" customWidth="1"/>
    <col min="2" max="2" width="7.06640625" style="1" customWidth="1"/>
    <col min="3" max="3" width="4.73046875" style="1" customWidth="1"/>
    <col min="4" max="4" width="4.265625" style="1" customWidth="1"/>
    <col min="5" max="5" width="9.265625" style="1" customWidth="1"/>
    <col min="6" max="6" width="6.265625" style="1" customWidth="1"/>
    <col min="7" max="8" width="12.59765625" style="1" customWidth="1"/>
    <col min="9" max="10" width="10.265625" style="1" customWidth="1"/>
    <col min="11" max="12" width="4.46484375" style="1" customWidth="1"/>
    <col min="13" max="13" width="6.06640625" style="1" customWidth="1"/>
    <col min="14" max="16" width="9" style="1"/>
    <col min="17" max="17" width="4.9296875" style="1" customWidth="1"/>
    <col min="18" max="16384" width="9" style="1"/>
  </cols>
  <sheetData>
    <row r="1" spans="1:18" ht="26.25" customHeight="1" x14ac:dyDescent="0.25">
      <c r="A1" s="1" t="s">
        <v>622</v>
      </c>
      <c r="H1" s="1" t="s">
        <v>623</v>
      </c>
    </row>
    <row r="2" spans="1:18" ht="26.25" customHeight="1" x14ac:dyDescent="0.25">
      <c r="A2" s="8" t="s">
        <v>37</v>
      </c>
      <c r="N2" s="3" t="s">
        <v>38</v>
      </c>
    </row>
    <row r="3" spans="1:18" ht="26.25" customHeight="1" thickBot="1" x14ac:dyDescent="0.3">
      <c r="A3" s="115"/>
      <c r="B3" s="42" t="str">
        <f>IF(基本データ!$C$9="","",基本データ!$C$9)</f>
        <v>北丹陸協長記</v>
      </c>
      <c r="C3" s="16"/>
      <c r="D3" s="16"/>
      <c r="E3" s="17"/>
      <c r="F3" s="16"/>
      <c r="G3" s="16"/>
      <c r="H3" s="16"/>
      <c r="I3" s="16"/>
      <c r="J3" s="16"/>
      <c r="K3" s="16"/>
      <c r="L3" s="16" t="s">
        <v>621</v>
      </c>
      <c r="M3" s="16"/>
      <c r="N3" s="501" t="str">
        <f>IF(基本データ!$J$5="","",基本データ!$J$5)</f>
        <v/>
      </c>
      <c r="O3" s="501"/>
      <c r="P3" s="16"/>
      <c r="Q3" s="16"/>
      <c r="R3" s="16"/>
    </row>
    <row r="4" spans="1:18" ht="26.25" customHeight="1" thickBot="1" x14ac:dyDescent="0.3">
      <c r="A4" s="111"/>
    </row>
    <row r="5" spans="1:18" ht="26.25" customHeight="1" thickBot="1" x14ac:dyDescent="0.3">
      <c r="A5" s="118" t="s">
        <v>1389</v>
      </c>
      <c r="B5" s="119" t="s">
        <v>1393</v>
      </c>
      <c r="C5" s="119" t="s">
        <v>580</v>
      </c>
      <c r="D5" s="119" t="s">
        <v>560</v>
      </c>
      <c r="E5" s="120" t="s">
        <v>33</v>
      </c>
      <c r="F5" s="120" t="s">
        <v>1379</v>
      </c>
      <c r="G5" s="120" t="s">
        <v>1380</v>
      </c>
      <c r="H5" s="120" t="s">
        <v>561</v>
      </c>
      <c r="I5" s="120" t="s">
        <v>1381</v>
      </c>
      <c r="J5" s="121" t="s">
        <v>563</v>
      </c>
      <c r="K5" s="120" t="s">
        <v>558</v>
      </c>
      <c r="L5" s="120" t="s">
        <v>559</v>
      </c>
      <c r="M5" s="120" t="s">
        <v>1388</v>
      </c>
      <c r="N5" s="121" t="s">
        <v>1390</v>
      </c>
      <c r="O5" s="122" t="s">
        <v>34</v>
      </c>
      <c r="P5" s="123" t="s">
        <v>574</v>
      </c>
      <c r="Q5" s="121" t="s">
        <v>564</v>
      </c>
      <c r="R5" s="124" t="s">
        <v>566</v>
      </c>
    </row>
    <row r="6" spans="1:18" ht="26.25" customHeight="1" thickTop="1" x14ac:dyDescent="0.25">
      <c r="A6" s="530">
        <v>1</v>
      </c>
      <c r="B6" s="533" t="str">
        <f>IF(リレーエントリー!E4="","",リレーエントリー!E4)</f>
        <v/>
      </c>
      <c r="C6" s="533" t="str">
        <f>IF(リレーエントリー!$F4="","",リレーエントリー!$F4)</f>
        <v/>
      </c>
      <c r="D6" s="533" t="str">
        <f>IF(リレーエントリー!$G4="","",リレーエントリー!$G4)</f>
        <v/>
      </c>
      <c r="E6" s="533"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540" t="str">
        <f>IF(リレーエントリー!$AB4="","",リレーエントリー!$AB4)</f>
        <v/>
      </c>
      <c r="O6" s="543" t="str">
        <f>IF(リレーエントリー!$AC4="","",リレーエントリー!$AC4)</f>
        <v/>
      </c>
      <c r="P6" s="546" t="str">
        <f>IF(リレーエントリー!$AD4="","",リレーエントリー!$AD4)</f>
        <v/>
      </c>
      <c r="Q6" s="533" t="str">
        <f>IF(リレーエントリー!$AE4="","",リレーエントリー!$AE4)</f>
        <v/>
      </c>
      <c r="R6" s="547" t="str">
        <f>IF(リレーエントリー!$AF4="","",リレーエントリー!$AF4)</f>
        <v/>
      </c>
    </row>
    <row r="7" spans="1:18" ht="26.25" customHeight="1" x14ac:dyDescent="0.25">
      <c r="A7" s="531"/>
      <c r="B7" s="534"/>
      <c r="C7" s="534"/>
      <c r="D7" s="534"/>
      <c r="E7" s="534"/>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541"/>
      <c r="O7" s="544"/>
      <c r="P7" s="537"/>
      <c r="Q7" s="534"/>
      <c r="R7" s="548"/>
    </row>
    <row r="8" spans="1:18" ht="26.25" customHeight="1" x14ac:dyDescent="0.25">
      <c r="A8" s="531"/>
      <c r="B8" s="534"/>
      <c r="C8" s="534"/>
      <c r="D8" s="534"/>
      <c r="E8" s="534"/>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541"/>
      <c r="O8" s="544"/>
      <c r="P8" s="537"/>
      <c r="Q8" s="534"/>
      <c r="R8" s="548"/>
    </row>
    <row r="9" spans="1:18" ht="26.25" customHeight="1" x14ac:dyDescent="0.25">
      <c r="A9" s="531"/>
      <c r="B9" s="534"/>
      <c r="C9" s="534"/>
      <c r="D9" s="534"/>
      <c r="E9" s="534"/>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541"/>
      <c r="O9" s="544"/>
      <c r="P9" s="537"/>
      <c r="Q9" s="534"/>
      <c r="R9" s="548"/>
    </row>
    <row r="10" spans="1:18" ht="26.25" customHeight="1" x14ac:dyDescent="0.25">
      <c r="A10" s="531"/>
      <c r="B10" s="534"/>
      <c r="C10" s="534"/>
      <c r="D10" s="534"/>
      <c r="E10" s="534"/>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541"/>
      <c r="O10" s="544"/>
      <c r="P10" s="537"/>
      <c r="Q10" s="534"/>
      <c r="R10" s="548"/>
    </row>
    <row r="11" spans="1:18" ht="26.25" customHeight="1" x14ac:dyDescent="0.25">
      <c r="A11" s="532"/>
      <c r="B11" s="535"/>
      <c r="C11" s="535"/>
      <c r="D11" s="535"/>
      <c r="E11" s="535"/>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542"/>
      <c r="O11" s="545"/>
      <c r="P11" s="538"/>
      <c r="Q11" s="535"/>
      <c r="R11" s="549"/>
    </row>
    <row r="12" spans="1:18" ht="26.25" customHeight="1" x14ac:dyDescent="0.25">
      <c r="A12" s="550">
        <v>2</v>
      </c>
      <c r="B12" s="539" t="str">
        <f>IF(リレーエントリー!E10="","",リレーエントリー!E10)</f>
        <v/>
      </c>
      <c r="C12" s="539" t="str">
        <f>IF(リレーエントリー!$F10="","",リレーエントリー!$F10)</f>
        <v/>
      </c>
      <c r="D12" s="539" t="str">
        <f>IF(リレーエントリー!$G10="","",リレーエントリー!$G10)</f>
        <v/>
      </c>
      <c r="E12" s="539"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551" t="str">
        <f>IF(リレーエントリー!$AB10="","",リレーエントリー!$AB10)</f>
        <v/>
      </c>
      <c r="O12" s="552" t="str">
        <f>IF(リレーエントリー!$AC10="","",リレーエントリー!$AC10)</f>
        <v/>
      </c>
      <c r="P12" s="536" t="str">
        <f>IF(リレーエントリー!$AD10="","",リレーエントリー!$AD10)</f>
        <v/>
      </c>
      <c r="Q12" s="539" t="str">
        <f>IF(リレーエントリー!$AE10="","",リレーエントリー!$AE10)</f>
        <v/>
      </c>
      <c r="R12" s="553" t="str">
        <f>IF(リレーエントリー!$AF10="","",リレーエントリー!$AF10)</f>
        <v/>
      </c>
    </row>
    <row r="13" spans="1:18" ht="26.25" customHeight="1" x14ac:dyDescent="0.25">
      <c r="A13" s="531"/>
      <c r="B13" s="534"/>
      <c r="C13" s="534"/>
      <c r="D13" s="534"/>
      <c r="E13" s="534"/>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541"/>
      <c r="O13" s="544"/>
      <c r="P13" s="537"/>
      <c r="Q13" s="534"/>
      <c r="R13" s="548"/>
    </row>
    <row r="14" spans="1:18" ht="26.25" customHeight="1" x14ac:dyDescent="0.25">
      <c r="A14" s="531"/>
      <c r="B14" s="534"/>
      <c r="C14" s="534"/>
      <c r="D14" s="534"/>
      <c r="E14" s="534"/>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541"/>
      <c r="O14" s="544"/>
      <c r="P14" s="537"/>
      <c r="Q14" s="534"/>
      <c r="R14" s="548"/>
    </row>
    <row r="15" spans="1:18" ht="26.25" customHeight="1" x14ac:dyDescent="0.25">
      <c r="A15" s="531"/>
      <c r="B15" s="534"/>
      <c r="C15" s="534"/>
      <c r="D15" s="534"/>
      <c r="E15" s="534"/>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541"/>
      <c r="O15" s="544"/>
      <c r="P15" s="537"/>
      <c r="Q15" s="534"/>
      <c r="R15" s="548"/>
    </row>
    <row r="16" spans="1:18" ht="26.25" customHeight="1" x14ac:dyDescent="0.25">
      <c r="A16" s="531"/>
      <c r="B16" s="534"/>
      <c r="C16" s="534"/>
      <c r="D16" s="534"/>
      <c r="E16" s="534"/>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541"/>
      <c r="O16" s="544"/>
      <c r="P16" s="537"/>
      <c r="Q16" s="534"/>
      <c r="R16" s="548"/>
    </row>
    <row r="17" spans="1:18" ht="26.25" customHeight="1" x14ac:dyDescent="0.25">
      <c r="A17" s="532"/>
      <c r="B17" s="535"/>
      <c r="C17" s="535"/>
      <c r="D17" s="535"/>
      <c r="E17" s="535"/>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542"/>
      <c r="O17" s="545"/>
      <c r="P17" s="538"/>
      <c r="Q17" s="535"/>
      <c r="R17" s="549"/>
    </row>
    <row r="18" spans="1:18" ht="26.25" customHeight="1" x14ac:dyDescent="0.25">
      <c r="A18" s="550">
        <v>3</v>
      </c>
      <c r="B18" s="539" t="str">
        <f>IF(リレーエントリー!E16="","",リレーエントリー!E16)</f>
        <v/>
      </c>
      <c r="C18" s="539" t="str">
        <f>IF(リレーエントリー!$F16="","",リレーエントリー!$F16)</f>
        <v/>
      </c>
      <c r="D18" s="539" t="str">
        <f>IF(リレーエントリー!$G16="","",リレーエントリー!$G16)</f>
        <v/>
      </c>
      <c r="E18" s="539"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551" t="str">
        <f>IF(リレーエントリー!$AB16="","",リレーエントリー!$AB16)</f>
        <v/>
      </c>
      <c r="O18" s="552" t="str">
        <f>IF(リレーエントリー!$AC16="","",リレーエントリー!$AC16)</f>
        <v/>
      </c>
      <c r="P18" s="536" t="str">
        <f>IF(リレーエントリー!$AD16="","",リレーエントリー!$AD16)</f>
        <v/>
      </c>
      <c r="Q18" s="539" t="str">
        <f>IF(リレーエントリー!$AE16="","",リレーエントリー!$AE16)</f>
        <v/>
      </c>
      <c r="R18" s="553" t="str">
        <f>IF(リレーエントリー!$AF16="","",リレーエントリー!$AF16)</f>
        <v/>
      </c>
    </row>
    <row r="19" spans="1:18" ht="26.25" customHeight="1" x14ac:dyDescent="0.25">
      <c r="A19" s="531"/>
      <c r="B19" s="534"/>
      <c r="C19" s="534"/>
      <c r="D19" s="534"/>
      <c r="E19" s="534"/>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541"/>
      <c r="O19" s="544"/>
      <c r="P19" s="537"/>
      <c r="Q19" s="534"/>
      <c r="R19" s="548"/>
    </row>
    <row r="20" spans="1:18" ht="26.25" customHeight="1" x14ac:dyDescent="0.25">
      <c r="A20" s="531"/>
      <c r="B20" s="534"/>
      <c r="C20" s="534"/>
      <c r="D20" s="534"/>
      <c r="E20" s="534"/>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541"/>
      <c r="O20" s="544"/>
      <c r="P20" s="537"/>
      <c r="Q20" s="534"/>
      <c r="R20" s="548"/>
    </row>
    <row r="21" spans="1:18" ht="26.25" customHeight="1" x14ac:dyDescent="0.25">
      <c r="A21" s="531"/>
      <c r="B21" s="534"/>
      <c r="C21" s="534"/>
      <c r="D21" s="534"/>
      <c r="E21" s="534"/>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541"/>
      <c r="O21" s="544"/>
      <c r="P21" s="537"/>
      <c r="Q21" s="534"/>
      <c r="R21" s="548"/>
    </row>
    <row r="22" spans="1:18" ht="26.25" customHeight="1" x14ac:dyDescent="0.25">
      <c r="A22" s="531"/>
      <c r="B22" s="534"/>
      <c r="C22" s="534"/>
      <c r="D22" s="534"/>
      <c r="E22" s="534"/>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541"/>
      <c r="O22" s="544"/>
      <c r="P22" s="537"/>
      <c r="Q22" s="534"/>
      <c r="R22" s="548"/>
    </row>
    <row r="23" spans="1:18" ht="26.25" customHeight="1" x14ac:dyDescent="0.25">
      <c r="A23" s="532"/>
      <c r="B23" s="535"/>
      <c r="C23" s="535"/>
      <c r="D23" s="535"/>
      <c r="E23" s="535"/>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542"/>
      <c r="O23" s="545"/>
      <c r="P23" s="538"/>
      <c r="Q23" s="535"/>
      <c r="R23" s="549"/>
    </row>
    <row r="24" spans="1:18" ht="26.25" customHeight="1" x14ac:dyDescent="0.25">
      <c r="A24" s="550">
        <v>4</v>
      </c>
      <c r="B24" s="539" t="str">
        <f>IF(リレーエントリー!E22="","",リレーエントリー!E22)</f>
        <v/>
      </c>
      <c r="C24" s="539" t="str">
        <f>IF(リレーエントリー!$F22="","",リレーエントリー!$F22)</f>
        <v/>
      </c>
      <c r="D24" s="539" t="str">
        <f>IF(リレーエントリー!$G22="","",リレーエントリー!$G22)</f>
        <v/>
      </c>
      <c r="E24" s="539"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551" t="str">
        <f>IF(リレーエントリー!$AB22="","",リレーエントリー!$AB22)</f>
        <v/>
      </c>
      <c r="O24" s="552" t="str">
        <f>IF(リレーエントリー!$AC22="","",リレーエントリー!$AC22)</f>
        <v/>
      </c>
      <c r="P24" s="536" t="str">
        <f>IF(リレーエントリー!$AD22="","",リレーエントリー!$AD22)</f>
        <v/>
      </c>
      <c r="Q24" s="539" t="str">
        <f>IF(リレーエントリー!$AE22="","",リレーエントリー!$AE22)</f>
        <v/>
      </c>
      <c r="R24" s="553" t="str">
        <f>IF(リレーエントリー!$AF22="","",リレーエントリー!$AF22)</f>
        <v/>
      </c>
    </row>
    <row r="25" spans="1:18" ht="26.25" customHeight="1" x14ac:dyDescent="0.25">
      <c r="A25" s="531"/>
      <c r="B25" s="534"/>
      <c r="C25" s="534"/>
      <c r="D25" s="534"/>
      <c r="E25" s="534"/>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541"/>
      <c r="O25" s="544"/>
      <c r="P25" s="537"/>
      <c r="Q25" s="534"/>
      <c r="R25" s="548"/>
    </row>
    <row r="26" spans="1:18" ht="26.25" customHeight="1" x14ac:dyDescent="0.25">
      <c r="A26" s="531"/>
      <c r="B26" s="534"/>
      <c r="C26" s="534"/>
      <c r="D26" s="534"/>
      <c r="E26" s="534"/>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541"/>
      <c r="O26" s="544"/>
      <c r="P26" s="537"/>
      <c r="Q26" s="534"/>
      <c r="R26" s="548"/>
    </row>
    <row r="27" spans="1:18" ht="26.25" customHeight="1" x14ac:dyDescent="0.25">
      <c r="A27" s="531"/>
      <c r="B27" s="534"/>
      <c r="C27" s="534"/>
      <c r="D27" s="534"/>
      <c r="E27" s="534"/>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541"/>
      <c r="O27" s="544"/>
      <c r="P27" s="537"/>
      <c r="Q27" s="534"/>
      <c r="R27" s="548"/>
    </row>
    <row r="28" spans="1:18" ht="26.25" customHeight="1" x14ac:dyDescent="0.25">
      <c r="A28" s="531"/>
      <c r="B28" s="534"/>
      <c r="C28" s="534"/>
      <c r="D28" s="534"/>
      <c r="E28" s="534"/>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541"/>
      <c r="O28" s="544"/>
      <c r="P28" s="537"/>
      <c r="Q28" s="534"/>
      <c r="R28" s="548"/>
    </row>
    <row r="29" spans="1:18" ht="26.25" customHeight="1" x14ac:dyDescent="0.25">
      <c r="A29" s="532"/>
      <c r="B29" s="535"/>
      <c r="C29" s="535"/>
      <c r="D29" s="535"/>
      <c r="E29" s="535"/>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542"/>
      <c r="O29" s="545"/>
      <c r="P29" s="538"/>
      <c r="Q29" s="535"/>
      <c r="R29" s="549"/>
    </row>
    <row r="30" spans="1:18" ht="26.25" customHeight="1" x14ac:dyDescent="0.25">
      <c r="A30" s="550">
        <v>5</v>
      </c>
      <c r="B30" s="539" t="str">
        <f>IF(リレーエントリー!E28="","",リレーエントリー!E28)</f>
        <v/>
      </c>
      <c r="C30" s="539" t="str">
        <f>IF(リレーエントリー!$F28="","",リレーエントリー!$F28)</f>
        <v/>
      </c>
      <c r="D30" s="539" t="str">
        <f>IF(リレーエントリー!$G28="","",リレーエントリー!$G28)</f>
        <v/>
      </c>
      <c r="E30" s="539"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551" t="str">
        <f>IF(リレーエントリー!$AB28="","",リレーエントリー!$AB28)</f>
        <v/>
      </c>
      <c r="O30" s="552" t="str">
        <f>IF(リレーエントリー!$AC28="","",リレーエントリー!$AC28)</f>
        <v/>
      </c>
      <c r="P30" s="536" t="str">
        <f>IF(リレーエントリー!$AD28="","",リレーエントリー!$AD28)</f>
        <v/>
      </c>
      <c r="Q30" s="539" t="str">
        <f>IF(リレーエントリー!$AE28="","",リレーエントリー!$AE28)</f>
        <v/>
      </c>
      <c r="R30" s="553" t="str">
        <f>IF(リレーエントリー!$AF28="","",リレーエントリー!$AF28)</f>
        <v/>
      </c>
    </row>
    <row r="31" spans="1:18" ht="26.25" customHeight="1" x14ac:dyDescent="0.25">
      <c r="A31" s="531"/>
      <c r="B31" s="534"/>
      <c r="C31" s="534"/>
      <c r="D31" s="534"/>
      <c r="E31" s="534"/>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541"/>
      <c r="O31" s="544"/>
      <c r="P31" s="537"/>
      <c r="Q31" s="534"/>
      <c r="R31" s="548"/>
    </row>
    <row r="32" spans="1:18" ht="26.25" customHeight="1" x14ac:dyDescent="0.25">
      <c r="A32" s="531"/>
      <c r="B32" s="534"/>
      <c r="C32" s="534"/>
      <c r="D32" s="534"/>
      <c r="E32" s="534"/>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541"/>
      <c r="O32" s="544"/>
      <c r="P32" s="537"/>
      <c r="Q32" s="534"/>
      <c r="R32" s="548"/>
    </row>
    <row r="33" spans="1:18" ht="26.25" customHeight="1" x14ac:dyDescent="0.25">
      <c r="A33" s="531"/>
      <c r="B33" s="534"/>
      <c r="C33" s="534"/>
      <c r="D33" s="534"/>
      <c r="E33" s="534"/>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541"/>
      <c r="O33" s="544"/>
      <c r="P33" s="537"/>
      <c r="Q33" s="534"/>
      <c r="R33" s="548"/>
    </row>
    <row r="34" spans="1:18" ht="26.25" customHeight="1" x14ac:dyDescent="0.25">
      <c r="A34" s="531"/>
      <c r="B34" s="534"/>
      <c r="C34" s="534"/>
      <c r="D34" s="534"/>
      <c r="E34" s="534"/>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541"/>
      <c r="O34" s="544"/>
      <c r="P34" s="537"/>
      <c r="Q34" s="534"/>
      <c r="R34" s="548"/>
    </row>
    <row r="35" spans="1:18" ht="26.25" customHeight="1" x14ac:dyDescent="0.25">
      <c r="A35" s="532"/>
      <c r="B35" s="535"/>
      <c r="C35" s="535"/>
      <c r="D35" s="535"/>
      <c r="E35" s="535"/>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542"/>
      <c r="O35" s="545"/>
      <c r="P35" s="538"/>
      <c r="Q35" s="535"/>
      <c r="R35" s="549"/>
    </row>
    <row r="36" spans="1:18" ht="26.25" customHeight="1" x14ac:dyDescent="0.25">
      <c r="A36" s="550">
        <v>6</v>
      </c>
      <c r="B36" s="539" t="str">
        <f>IF(リレーエントリー!E34="","",リレーエントリー!E34)</f>
        <v/>
      </c>
      <c r="C36" s="539" t="str">
        <f>IF(リレーエントリー!$F34="","",リレーエントリー!$F34)</f>
        <v/>
      </c>
      <c r="D36" s="539" t="str">
        <f>IF(リレーエントリー!$G34="","",リレーエントリー!$G34)</f>
        <v/>
      </c>
      <c r="E36" s="539"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551" t="str">
        <f>IF(リレーエントリー!$AB34="","",リレーエントリー!$AB34)</f>
        <v/>
      </c>
      <c r="O36" s="552" t="str">
        <f>IF(リレーエントリー!$AC34="","",リレーエントリー!$AC34)</f>
        <v/>
      </c>
      <c r="P36" s="536" t="str">
        <f>IF(リレーエントリー!$AD34="","",リレーエントリー!$AD34)</f>
        <v/>
      </c>
      <c r="Q36" s="539" t="str">
        <f>IF(リレーエントリー!$AE34="","",リレーエントリー!$AE34)</f>
        <v/>
      </c>
      <c r="R36" s="553" t="str">
        <f>IF(リレーエントリー!$AF34="","",リレーエントリー!$AF34)</f>
        <v/>
      </c>
    </row>
    <row r="37" spans="1:18" ht="26.25" customHeight="1" x14ac:dyDescent="0.25">
      <c r="A37" s="531"/>
      <c r="B37" s="534"/>
      <c r="C37" s="534"/>
      <c r="D37" s="534"/>
      <c r="E37" s="534"/>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541"/>
      <c r="O37" s="544"/>
      <c r="P37" s="537"/>
      <c r="Q37" s="534"/>
      <c r="R37" s="548"/>
    </row>
    <row r="38" spans="1:18" ht="26.25" customHeight="1" x14ac:dyDescent="0.25">
      <c r="A38" s="531"/>
      <c r="B38" s="534"/>
      <c r="C38" s="534"/>
      <c r="D38" s="534"/>
      <c r="E38" s="534"/>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541"/>
      <c r="O38" s="544"/>
      <c r="P38" s="537"/>
      <c r="Q38" s="534"/>
      <c r="R38" s="548"/>
    </row>
    <row r="39" spans="1:18" ht="26.25" customHeight="1" x14ac:dyDescent="0.25">
      <c r="A39" s="531"/>
      <c r="B39" s="534"/>
      <c r="C39" s="534"/>
      <c r="D39" s="534"/>
      <c r="E39" s="534"/>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541"/>
      <c r="O39" s="544"/>
      <c r="P39" s="537"/>
      <c r="Q39" s="534"/>
      <c r="R39" s="548"/>
    </row>
    <row r="40" spans="1:18" ht="26.25" customHeight="1" x14ac:dyDescent="0.25">
      <c r="A40" s="531"/>
      <c r="B40" s="534"/>
      <c r="C40" s="534"/>
      <c r="D40" s="534"/>
      <c r="E40" s="534"/>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541"/>
      <c r="O40" s="544"/>
      <c r="P40" s="537"/>
      <c r="Q40" s="534"/>
      <c r="R40" s="548"/>
    </row>
    <row r="41" spans="1:18" ht="26.25" customHeight="1" thickBot="1" x14ac:dyDescent="0.3">
      <c r="A41" s="554"/>
      <c r="B41" s="555"/>
      <c r="C41" s="555"/>
      <c r="D41" s="555"/>
      <c r="E41" s="555"/>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556"/>
      <c r="O41" s="557"/>
      <c r="P41" s="558"/>
      <c r="Q41" s="555"/>
      <c r="R41" s="559"/>
    </row>
    <row r="42" spans="1:18" ht="26.25" customHeight="1" x14ac:dyDescent="0.25">
      <c r="A42" s="72"/>
      <c r="B42" s="72"/>
      <c r="C42" s="72"/>
      <c r="D42" s="72"/>
      <c r="E42" s="72"/>
      <c r="F42" s="72"/>
      <c r="G42" s="72"/>
      <c r="H42" s="72"/>
      <c r="I42" s="72"/>
      <c r="J42" s="72"/>
      <c r="K42" s="72"/>
      <c r="L42" s="72"/>
      <c r="M42" s="72"/>
      <c r="N42" s="72"/>
      <c r="O42" s="72"/>
      <c r="P42" s="72"/>
      <c r="Q42" s="72"/>
      <c r="R42" s="128"/>
    </row>
    <row r="43" spans="1:18" ht="26.25" customHeight="1" x14ac:dyDescent="0.25">
      <c r="A43" s="72"/>
      <c r="B43" s="72"/>
      <c r="C43" s="72"/>
      <c r="D43" s="72"/>
      <c r="E43" s="72"/>
      <c r="F43" s="72"/>
      <c r="G43" s="72"/>
      <c r="H43" s="72"/>
      <c r="I43" s="72"/>
      <c r="J43" s="72"/>
      <c r="K43" s="72"/>
      <c r="L43" s="72"/>
      <c r="M43" s="72"/>
      <c r="N43" s="72"/>
      <c r="O43" s="72"/>
      <c r="P43" s="72"/>
      <c r="Q43" s="72"/>
      <c r="R43" s="128"/>
    </row>
    <row r="44" spans="1:18" ht="26.25" customHeight="1" x14ac:dyDescent="0.25">
      <c r="A44" s="1" t="s">
        <v>622</v>
      </c>
      <c r="H44" s="1" t="s">
        <v>623</v>
      </c>
      <c r="K44" s="72"/>
      <c r="L44" s="72"/>
      <c r="M44" s="72"/>
      <c r="N44" s="72"/>
      <c r="O44" s="72"/>
      <c r="P44" s="72"/>
      <c r="Q44" s="72"/>
      <c r="R44" s="128"/>
    </row>
    <row r="45" spans="1:18" ht="26.25" customHeight="1" x14ac:dyDescent="0.25">
      <c r="A45" s="8" t="s">
        <v>37</v>
      </c>
      <c r="K45" s="72"/>
      <c r="N45" s="3" t="s">
        <v>38</v>
      </c>
      <c r="P45" s="72"/>
      <c r="Q45" s="72"/>
      <c r="R45" s="128"/>
    </row>
    <row r="46" spans="1:18" ht="26.25" customHeight="1" thickBot="1" x14ac:dyDescent="0.3">
      <c r="A46" s="115"/>
      <c r="B46" s="42" t="str">
        <f>IF(基本データ!$C$9="","",基本データ!$C$9)</f>
        <v>北丹陸協長記</v>
      </c>
      <c r="C46" s="16"/>
      <c r="D46" s="16"/>
      <c r="E46" s="17"/>
      <c r="F46" s="16"/>
      <c r="G46" s="16"/>
      <c r="H46" s="16"/>
      <c r="I46" s="16"/>
      <c r="J46" s="16"/>
      <c r="K46" s="117"/>
      <c r="L46" s="16" t="s">
        <v>614</v>
      </c>
      <c r="M46" s="16"/>
      <c r="N46" s="501" t="str">
        <f>IF(基本データ!$J$5="","",基本データ!$J$5)</f>
        <v/>
      </c>
      <c r="O46" s="501"/>
      <c r="P46" s="117"/>
      <c r="Q46" s="117"/>
      <c r="R46" s="131"/>
    </row>
    <row r="47" spans="1:18" ht="26.25" customHeight="1" thickBot="1" x14ac:dyDescent="0.3">
      <c r="A47" s="111"/>
      <c r="B47" s="129"/>
      <c r="E47" s="130"/>
      <c r="K47" s="72"/>
      <c r="N47" s="132"/>
      <c r="O47" s="132"/>
      <c r="P47" s="72"/>
      <c r="Q47" s="72"/>
      <c r="R47" s="128"/>
    </row>
    <row r="48" spans="1:18" ht="26.25" customHeight="1" thickBot="1" x14ac:dyDescent="0.3">
      <c r="A48" s="118" t="s">
        <v>1389</v>
      </c>
      <c r="B48" s="119" t="s">
        <v>1393</v>
      </c>
      <c r="C48" s="119" t="s">
        <v>580</v>
      </c>
      <c r="D48" s="119" t="s">
        <v>560</v>
      </c>
      <c r="E48" s="120" t="s">
        <v>33</v>
      </c>
      <c r="F48" s="120" t="s">
        <v>1379</v>
      </c>
      <c r="G48" s="120" t="s">
        <v>1380</v>
      </c>
      <c r="H48" s="120" t="s">
        <v>561</v>
      </c>
      <c r="I48" s="120" t="s">
        <v>1381</v>
      </c>
      <c r="J48" s="121" t="s">
        <v>563</v>
      </c>
      <c r="K48" s="120" t="s">
        <v>558</v>
      </c>
      <c r="L48" s="120" t="s">
        <v>559</v>
      </c>
      <c r="M48" s="120" t="s">
        <v>1388</v>
      </c>
      <c r="N48" s="121" t="s">
        <v>1390</v>
      </c>
      <c r="O48" s="122" t="s">
        <v>34</v>
      </c>
      <c r="P48" s="123" t="s">
        <v>574</v>
      </c>
      <c r="Q48" s="121" t="s">
        <v>564</v>
      </c>
      <c r="R48" s="124" t="s">
        <v>566</v>
      </c>
    </row>
    <row r="49" spans="1:18" ht="26.25" customHeight="1" thickTop="1" x14ac:dyDescent="0.25">
      <c r="A49" s="550">
        <v>7</v>
      </c>
      <c r="B49" s="539" t="str">
        <f>IF(リレーエントリー!E40="","",リレーエントリー!E40)</f>
        <v/>
      </c>
      <c r="C49" s="539" t="str">
        <f>IF(リレーエントリー!$F40="","",リレーエントリー!$F40)</f>
        <v/>
      </c>
      <c r="D49" s="539" t="str">
        <f>IF(リレーエントリー!$G40="","",リレーエントリー!$G40)</f>
        <v/>
      </c>
      <c r="E49" s="539"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551" t="str">
        <f>IF(リレーエントリー!$AB40="","",リレーエントリー!$AB40)</f>
        <v/>
      </c>
      <c r="O49" s="552" t="str">
        <f>IF(リレーエントリー!$AC40="","",リレーエントリー!$AC40)</f>
        <v/>
      </c>
      <c r="P49" s="536" t="str">
        <f>IF(リレーエントリー!$AD40="","",リレーエントリー!$AD40)</f>
        <v/>
      </c>
      <c r="Q49" s="539" t="str">
        <f>IF(リレーエントリー!$AE40="","",リレーエントリー!$AE40)</f>
        <v/>
      </c>
      <c r="R49" s="553" t="str">
        <f>IF(リレーエントリー!$AF40="","",リレーエントリー!$AF40)</f>
        <v/>
      </c>
    </row>
    <row r="50" spans="1:18" ht="26.25" customHeight="1" x14ac:dyDescent="0.25">
      <c r="A50" s="531"/>
      <c r="B50" s="534"/>
      <c r="C50" s="534"/>
      <c r="D50" s="534"/>
      <c r="E50" s="534"/>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541"/>
      <c r="O50" s="544"/>
      <c r="P50" s="537"/>
      <c r="Q50" s="534"/>
      <c r="R50" s="548"/>
    </row>
    <row r="51" spans="1:18" ht="26.25" customHeight="1" x14ac:dyDescent="0.25">
      <c r="A51" s="531"/>
      <c r="B51" s="534"/>
      <c r="C51" s="534"/>
      <c r="D51" s="534"/>
      <c r="E51" s="534"/>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541"/>
      <c r="O51" s="544"/>
      <c r="P51" s="537"/>
      <c r="Q51" s="534"/>
      <c r="R51" s="548"/>
    </row>
    <row r="52" spans="1:18" ht="26.25" customHeight="1" x14ac:dyDescent="0.25">
      <c r="A52" s="531"/>
      <c r="B52" s="534"/>
      <c r="C52" s="534"/>
      <c r="D52" s="534"/>
      <c r="E52" s="534"/>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541"/>
      <c r="O52" s="544"/>
      <c r="P52" s="537"/>
      <c r="Q52" s="534"/>
      <c r="R52" s="548"/>
    </row>
    <row r="53" spans="1:18" ht="26.25" customHeight="1" x14ac:dyDescent="0.25">
      <c r="A53" s="531"/>
      <c r="B53" s="534"/>
      <c r="C53" s="534"/>
      <c r="D53" s="534"/>
      <c r="E53" s="534"/>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541"/>
      <c r="O53" s="544"/>
      <c r="P53" s="537"/>
      <c r="Q53" s="534"/>
      <c r="R53" s="548"/>
    </row>
    <row r="54" spans="1:18" ht="26.25" customHeight="1" x14ac:dyDescent="0.25">
      <c r="A54" s="532"/>
      <c r="B54" s="535"/>
      <c r="C54" s="535"/>
      <c r="D54" s="535"/>
      <c r="E54" s="535"/>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542"/>
      <c r="O54" s="545"/>
      <c r="P54" s="538"/>
      <c r="Q54" s="535"/>
      <c r="R54" s="549"/>
    </row>
    <row r="55" spans="1:18" ht="26.25" customHeight="1" x14ac:dyDescent="0.25">
      <c r="A55" s="550">
        <v>8</v>
      </c>
      <c r="B55" s="539" t="str">
        <f>IF(リレーエントリー!E46="","",リレーエントリー!E46)</f>
        <v/>
      </c>
      <c r="C55" s="539" t="str">
        <f>IF(リレーエントリー!$F46="","",リレーエントリー!$F46)</f>
        <v/>
      </c>
      <c r="D55" s="539" t="str">
        <f>IF(リレーエントリー!$G46="","",リレーエントリー!$G46)</f>
        <v/>
      </c>
      <c r="E55" s="539"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551" t="str">
        <f>IF(リレーエントリー!$AB46="","",リレーエントリー!$AB46)</f>
        <v/>
      </c>
      <c r="O55" s="552" t="str">
        <f>IF(リレーエントリー!$AC46="","",リレーエントリー!$AC46)</f>
        <v/>
      </c>
      <c r="P55" s="536" t="str">
        <f>IF(リレーエントリー!$AD46="","",リレーエントリー!$AD46)</f>
        <v/>
      </c>
      <c r="Q55" s="539" t="str">
        <f>IF(リレーエントリー!$AE46="","",リレーエントリー!$AE46)</f>
        <v/>
      </c>
      <c r="R55" s="553" t="str">
        <f>IF(リレーエントリー!$AF46="","",リレーエントリー!$AF46)</f>
        <v/>
      </c>
    </row>
    <row r="56" spans="1:18" ht="26.25" customHeight="1" x14ac:dyDescent="0.25">
      <c r="A56" s="531"/>
      <c r="B56" s="534"/>
      <c r="C56" s="534"/>
      <c r="D56" s="534"/>
      <c r="E56" s="534"/>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541"/>
      <c r="O56" s="544"/>
      <c r="P56" s="537"/>
      <c r="Q56" s="534"/>
      <c r="R56" s="548"/>
    </row>
    <row r="57" spans="1:18" ht="26.25" customHeight="1" x14ac:dyDescent="0.25">
      <c r="A57" s="531"/>
      <c r="B57" s="534"/>
      <c r="C57" s="534"/>
      <c r="D57" s="534"/>
      <c r="E57" s="534"/>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541"/>
      <c r="O57" s="544"/>
      <c r="P57" s="537"/>
      <c r="Q57" s="534"/>
      <c r="R57" s="548"/>
    </row>
    <row r="58" spans="1:18" ht="26.25" customHeight="1" x14ac:dyDescent="0.25">
      <c r="A58" s="531"/>
      <c r="B58" s="534"/>
      <c r="C58" s="534"/>
      <c r="D58" s="534"/>
      <c r="E58" s="534"/>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541"/>
      <c r="O58" s="544"/>
      <c r="P58" s="537"/>
      <c r="Q58" s="534"/>
      <c r="R58" s="548"/>
    </row>
    <row r="59" spans="1:18" ht="26.25" customHeight="1" x14ac:dyDescent="0.25">
      <c r="A59" s="531"/>
      <c r="B59" s="534"/>
      <c r="C59" s="534"/>
      <c r="D59" s="534"/>
      <c r="E59" s="534"/>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541"/>
      <c r="O59" s="544"/>
      <c r="P59" s="537"/>
      <c r="Q59" s="534"/>
      <c r="R59" s="548"/>
    </row>
    <row r="60" spans="1:18" ht="26.25" customHeight="1" x14ac:dyDescent="0.25">
      <c r="A60" s="532"/>
      <c r="B60" s="535"/>
      <c r="C60" s="535"/>
      <c r="D60" s="535"/>
      <c r="E60" s="535"/>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542"/>
      <c r="O60" s="545"/>
      <c r="P60" s="538"/>
      <c r="Q60" s="535"/>
      <c r="R60" s="549"/>
    </row>
    <row r="61" spans="1:18" ht="26.25" customHeight="1" x14ac:dyDescent="0.25">
      <c r="A61" s="550">
        <v>9</v>
      </c>
      <c r="B61" s="539" t="str">
        <f>IF(リレーエントリー!E52="","",リレーエントリー!E52)</f>
        <v/>
      </c>
      <c r="C61" s="539" t="str">
        <f>IF(リレーエントリー!$F52="","",リレーエントリー!$F52)</f>
        <v/>
      </c>
      <c r="D61" s="539" t="str">
        <f>IF(リレーエントリー!$G52="","",リレーエントリー!$G52)</f>
        <v/>
      </c>
      <c r="E61" s="539"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551" t="str">
        <f>IF(リレーエントリー!$AB52="","",リレーエントリー!$AB52)</f>
        <v/>
      </c>
      <c r="O61" s="552" t="str">
        <f>IF(リレーエントリー!$AC52="","",リレーエントリー!$AC52)</f>
        <v/>
      </c>
      <c r="P61" s="536" t="str">
        <f>IF(リレーエントリー!$AD52="","",リレーエントリー!$AD52)</f>
        <v/>
      </c>
      <c r="Q61" s="539" t="str">
        <f>IF(リレーエントリー!$AE52="","",リレーエントリー!$AE52)</f>
        <v/>
      </c>
      <c r="R61" s="553" t="str">
        <f>IF(リレーエントリー!$AF52="","",リレーエントリー!$AF52)</f>
        <v/>
      </c>
    </row>
    <row r="62" spans="1:18" ht="26.25" customHeight="1" x14ac:dyDescent="0.25">
      <c r="A62" s="531"/>
      <c r="B62" s="534"/>
      <c r="C62" s="534"/>
      <c r="D62" s="534"/>
      <c r="E62" s="534"/>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541"/>
      <c r="O62" s="544"/>
      <c r="P62" s="537"/>
      <c r="Q62" s="534"/>
      <c r="R62" s="548"/>
    </row>
    <row r="63" spans="1:18" ht="26.25" customHeight="1" x14ac:dyDescent="0.25">
      <c r="A63" s="531"/>
      <c r="B63" s="534"/>
      <c r="C63" s="534"/>
      <c r="D63" s="534"/>
      <c r="E63" s="534"/>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541"/>
      <c r="O63" s="544"/>
      <c r="P63" s="537"/>
      <c r="Q63" s="534"/>
      <c r="R63" s="548"/>
    </row>
    <row r="64" spans="1:18" ht="26.25" customHeight="1" x14ac:dyDescent="0.25">
      <c r="A64" s="531"/>
      <c r="B64" s="534"/>
      <c r="C64" s="534"/>
      <c r="D64" s="534"/>
      <c r="E64" s="534"/>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541"/>
      <c r="O64" s="544"/>
      <c r="P64" s="537"/>
      <c r="Q64" s="534"/>
      <c r="R64" s="548"/>
    </row>
    <row r="65" spans="1:18" ht="26.25" customHeight="1" x14ac:dyDescent="0.25">
      <c r="A65" s="531"/>
      <c r="B65" s="534"/>
      <c r="C65" s="534"/>
      <c r="D65" s="534"/>
      <c r="E65" s="534"/>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541"/>
      <c r="O65" s="544"/>
      <c r="P65" s="537"/>
      <c r="Q65" s="534"/>
      <c r="R65" s="548"/>
    </row>
    <row r="66" spans="1:18" ht="26.25" customHeight="1" x14ac:dyDescent="0.25">
      <c r="A66" s="532"/>
      <c r="B66" s="535"/>
      <c r="C66" s="535"/>
      <c r="D66" s="535"/>
      <c r="E66" s="535"/>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542"/>
      <c r="O66" s="545"/>
      <c r="P66" s="538"/>
      <c r="Q66" s="535"/>
      <c r="R66" s="549"/>
    </row>
    <row r="67" spans="1:18" ht="26.25" customHeight="1" x14ac:dyDescent="0.25">
      <c r="A67" s="550">
        <v>10</v>
      </c>
      <c r="B67" s="539" t="str">
        <f>IF(リレーエントリー!E58="","",リレーエントリー!E58)</f>
        <v/>
      </c>
      <c r="C67" s="539" t="str">
        <f>IF(リレーエントリー!$F58="","",リレーエントリー!$F58)</f>
        <v/>
      </c>
      <c r="D67" s="539" t="str">
        <f>IF(リレーエントリー!$G58="","",リレーエントリー!$G58)</f>
        <v/>
      </c>
      <c r="E67" s="539"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551" t="str">
        <f>IF(リレーエントリー!$AB58="","",リレーエントリー!$AB58)</f>
        <v/>
      </c>
      <c r="O67" s="552" t="str">
        <f>IF(リレーエントリー!$AC58="","",リレーエントリー!$AC58)</f>
        <v/>
      </c>
      <c r="P67" s="536" t="str">
        <f>IF(リレーエントリー!$AD58="","",リレーエントリー!$AD58)</f>
        <v/>
      </c>
      <c r="Q67" s="539" t="str">
        <f>IF(リレーエントリー!$AE58="","",リレーエントリー!$AE58)</f>
        <v/>
      </c>
      <c r="R67" s="553" t="str">
        <f>IF(リレーエントリー!$AF58="","",リレーエントリー!$AF58)</f>
        <v/>
      </c>
    </row>
    <row r="68" spans="1:18" ht="26.25" customHeight="1" x14ac:dyDescent="0.25">
      <c r="A68" s="531"/>
      <c r="B68" s="534"/>
      <c r="C68" s="534"/>
      <c r="D68" s="534"/>
      <c r="E68" s="534"/>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541"/>
      <c r="O68" s="544"/>
      <c r="P68" s="537"/>
      <c r="Q68" s="534"/>
      <c r="R68" s="548"/>
    </row>
    <row r="69" spans="1:18" ht="26.25" customHeight="1" x14ac:dyDescent="0.25">
      <c r="A69" s="531"/>
      <c r="B69" s="534"/>
      <c r="C69" s="534"/>
      <c r="D69" s="534"/>
      <c r="E69" s="534"/>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541"/>
      <c r="O69" s="544"/>
      <c r="P69" s="537"/>
      <c r="Q69" s="534"/>
      <c r="R69" s="548"/>
    </row>
    <row r="70" spans="1:18" ht="26.25" customHeight="1" x14ac:dyDescent="0.25">
      <c r="A70" s="531"/>
      <c r="B70" s="534"/>
      <c r="C70" s="534"/>
      <c r="D70" s="534"/>
      <c r="E70" s="534"/>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541"/>
      <c r="O70" s="544"/>
      <c r="P70" s="537"/>
      <c r="Q70" s="534"/>
      <c r="R70" s="548"/>
    </row>
    <row r="71" spans="1:18" ht="26.25" customHeight="1" x14ac:dyDescent="0.25">
      <c r="A71" s="531"/>
      <c r="B71" s="534"/>
      <c r="C71" s="534"/>
      <c r="D71" s="534"/>
      <c r="E71" s="534"/>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541"/>
      <c r="O71" s="544"/>
      <c r="P71" s="537"/>
      <c r="Q71" s="534"/>
      <c r="R71" s="548"/>
    </row>
    <row r="72" spans="1:18" ht="26.25" customHeight="1" x14ac:dyDescent="0.25">
      <c r="A72" s="532"/>
      <c r="B72" s="535"/>
      <c r="C72" s="535"/>
      <c r="D72" s="535"/>
      <c r="E72" s="535"/>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542"/>
      <c r="O72" s="545"/>
      <c r="P72" s="538"/>
      <c r="Q72" s="535"/>
      <c r="R72" s="549"/>
    </row>
    <row r="73" spans="1:18" ht="26.25" customHeight="1" x14ac:dyDescent="0.25">
      <c r="A73" s="550">
        <v>11</v>
      </c>
      <c r="B73" s="539" t="str">
        <f>IF(リレーエントリー!E64="","",リレーエントリー!E64)</f>
        <v/>
      </c>
      <c r="C73" s="539" t="str">
        <f>IF(リレーエントリー!$F64="","",リレーエントリー!$F64)</f>
        <v/>
      </c>
      <c r="D73" s="539" t="str">
        <f>IF(リレーエントリー!$G64="","",リレーエントリー!$G64)</f>
        <v/>
      </c>
      <c r="E73" s="539"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551" t="str">
        <f>IF(リレーエントリー!$AB64="","",リレーエントリー!$AB64)</f>
        <v/>
      </c>
      <c r="O73" s="552" t="str">
        <f>IF(リレーエントリー!$AC64="","",リレーエントリー!$AC64)</f>
        <v/>
      </c>
      <c r="P73" s="536" t="str">
        <f>IF(リレーエントリー!$AD64="","",リレーエントリー!$AD64)</f>
        <v/>
      </c>
      <c r="Q73" s="539" t="str">
        <f>IF(リレーエントリー!$AE64="","",リレーエントリー!$AE64)</f>
        <v/>
      </c>
      <c r="R73" s="553" t="str">
        <f>IF(リレーエントリー!$AF64="","",リレーエントリー!$AF64)</f>
        <v/>
      </c>
    </row>
    <row r="74" spans="1:18" ht="26.25" customHeight="1" x14ac:dyDescent="0.25">
      <c r="A74" s="531"/>
      <c r="B74" s="534"/>
      <c r="C74" s="534"/>
      <c r="D74" s="534"/>
      <c r="E74" s="534"/>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541"/>
      <c r="O74" s="544"/>
      <c r="P74" s="537"/>
      <c r="Q74" s="534"/>
      <c r="R74" s="548"/>
    </row>
    <row r="75" spans="1:18" ht="26.25" customHeight="1" x14ac:dyDescent="0.25">
      <c r="A75" s="531"/>
      <c r="B75" s="534"/>
      <c r="C75" s="534"/>
      <c r="D75" s="534"/>
      <c r="E75" s="534"/>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541"/>
      <c r="O75" s="544"/>
      <c r="P75" s="537"/>
      <c r="Q75" s="534"/>
      <c r="R75" s="548"/>
    </row>
    <row r="76" spans="1:18" ht="26.25" customHeight="1" x14ac:dyDescent="0.25">
      <c r="A76" s="531"/>
      <c r="B76" s="534"/>
      <c r="C76" s="534"/>
      <c r="D76" s="534"/>
      <c r="E76" s="534"/>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541"/>
      <c r="O76" s="544"/>
      <c r="P76" s="537"/>
      <c r="Q76" s="534"/>
      <c r="R76" s="548"/>
    </row>
    <row r="77" spans="1:18" ht="26.25" customHeight="1" x14ac:dyDescent="0.25">
      <c r="A77" s="531"/>
      <c r="B77" s="534"/>
      <c r="C77" s="534"/>
      <c r="D77" s="534"/>
      <c r="E77" s="534"/>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541"/>
      <c r="O77" s="544"/>
      <c r="P77" s="537"/>
      <c r="Q77" s="534"/>
      <c r="R77" s="548"/>
    </row>
    <row r="78" spans="1:18" ht="26.25" customHeight="1" x14ac:dyDescent="0.25">
      <c r="A78" s="532"/>
      <c r="B78" s="535"/>
      <c r="C78" s="535"/>
      <c r="D78" s="535"/>
      <c r="E78" s="535"/>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542"/>
      <c r="O78" s="545"/>
      <c r="P78" s="538"/>
      <c r="Q78" s="535"/>
      <c r="R78" s="549"/>
    </row>
    <row r="79" spans="1:18" ht="26.25" customHeight="1" x14ac:dyDescent="0.25">
      <c r="A79" s="550">
        <v>12</v>
      </c>
      <c r="B79" s="539" t="str">
        <f>IF(リレーエントリー!E70="","",リレーエントリー!E70)</f>
        <v/>
      </c>
      <c r="C79" s="539" t="str">
        <f>IF(リレーエントリー!$F70="","",リレーエントリー!$F70)</f>
        <v/>
      </c>
      <c r="D79" s="539" t="str">
        <f>IF(リレーエントリー!$G70="","",リレーエントリー!$G70)</f>
        <v/>
      </c>
      <c r="E79" s="539"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551" t="str">
        <f>IF(リレーエントリー!$AB70="","",リレーエントリー!$AB70)</f>
        <v/>
      </c>
      <c r="O79" s="552" t="str">
        <f>IF(リレーエントリー!$AC70="","",リレーエントリー!$AC70)</f>
        <v/>
      </c>
      <c r="P79" s="536" t="str">
        <f>IF(リレーエントリー!$AD70="","",リレーエントリー!$AD70)</f>
        <v/>
      </c>
      <c r="Q79" s="539" t="str">
        <f>IF(リレーエントリー!$AE70="","",リレーエントリー!$AE70)</f>
        <v/>
      </c>
      <c r="R79" s="553" t="str">
        <f>IF(リレーエントリー!$AF70="","",リレーエントリー!$AF70)</f>
        <v/>
      </c>
    </row>
    <row r="80" spans="1:18" ht="26.25" customHeight="1" x14ac:dyDescent="0.25">
      <c r="A80" s="531"/>
      <c r="B80" s="534"/>
      <c r="C80" s="534"/>
      <c r="D80" s="534"/>
      <c r="E80" s="534"/>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541"/>
      <c r="O80" s="544"/>
      <c r="P80" s="537"/>
      <c r="Q80" s="534"/>
      <c r="R80" s="548"/>
    </row>
    <row r="81" spans="1:18" ht="26.25" customHeight="1" x14ac:dyDescent="0.25">
      <c r="A81" s="531"/>
      <c r="B81" s="534"/>
      <c r="C81" s="534"/>
      <c r="D81" s="534"/>
      <c r="E81" s="534"/>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541"/>
      <c r="O81" s="544"/>
      <c r="P81" s="537"/>
      <c r="Q81" s="534"/>
      <c r="R81" s="548"/>
    </row>
    <row r="82" spans="1:18" ht="26.25" customHeight="1" x14ac:dyDescent="0.25">
      <c r="A82" s="531"/>
      <c r="B82" s="534"/>
      <c r="C82" s="534"/>
      <c r="D82" s="534"/>
      <c r="E82" s="534"/>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541"/>
      <c r="O82" s="544"/>
      <c r="P82" s="537"/>
      <c r="Q82" s="534"/>
      <c r="R82" s="548"/>
    </row>
    <row r="83" spans="1:18" ht="26.25" customHeight="1" x14ac:dyDescent="0.25">
      <c r="A83" s="531"/>
      <c r="B83" s="534"/>
      <c r="C83" s="534"/>
      <c r="D83" s="534"/>
      <c r="E83" s="534"/>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541"/>
      <c r="O83" s="544"/>
      <c r="P83" s="537"/>
      <c r="Q83" s="534"/>
      <c r="R83" s="548"/>
    </row>
    <row r="84" spans="1:18" ht="26.25" customHeight="1" thickBot="1" x14ac:dyDescent="0.3">
      <c r="A84" s="554"/>
      <c r="B84" s="555"/>
      <c r="C84" s="555"/>
      <c r="D84" s="555"/>
      <c r="E84" s="555"/>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556"/>
      <c r="O84" s="557"/>
      <c r="P84" s="558"/>
      <c r="Q84" s="555"/>
      <c r="R84" s="559"/>
    </row>
    <row r="85" spans="1:18" ht="26.25" customHeight="1" x14ac:dyDescent="0.25"/>
    <row r="86" spans="1:18" ht="26.25" customHeight="1" x14ac:dyDescent="0.25"/>
    <row r="87" spans="1:18" ht="22.5" customHeight="1" x14ac:dyDescent="0.25"/>
    <row r="88" spans="1:18" ht="22.5" customHeight="1" x14ac:dyDescent="0.25"/>
    <row r="89" spans="1:18" ht="22.5" customHeight="1" x14ac:dyDescent="0.25"/>
    <row r="90" spans="1:18" ht="22.5" customHeight="1" x14ac:dyDescent="0.25"/>
    <row r="91" spans="1:18" ht="22.5" customHeight="1" x14ac:dyDescent="0.25"/>
    <row r="92" spans="1:18" ht="22.5" customHeight="1" x14ac:dyDescent="0.25"/>
    <row r="93" spans="1:18" ht="22.5" customHeight="1" x14ac:dyDescent="0.25"/>
    <row r="94" spans="1:18" ht="22.5" customHeight="1" x14ac:dyDescent="0.25"/>
    <row r="95" spans="1:18" ht="22.5" customHeight="1" x14ac:dyDescent="0.25"/>
    <row r="96" spans="1:18" ht="22.5" customHeight="1" x14ac:dyDescent="0.25"/>
    <row r="97" ht="22.5" customHeight="1" x14ac:dyDescent="0.25"/>
    <row r="98" ht="22.5" customHeight="1" x14ac:dyDescent="0.25"/>
    <row r="99" ht="22.5" customHeight="1" x14ac:dyDescent="0.25"/>
    <row r="100" ht="22.5" customHeight="1" x14ac:dyDescent="0.25"/>
    <row r="101" ht="22.5" customHeight="1" x14ac:dyDescent="0.25"/>
    <row r="102" ht="22.5" customHeight="1" x14ac:dyDescent="0.25"/>
    <row r="103" ht="22.5" customHeight="1" x14ac:dyDescent="0.25"/>
    <row r="104" ht="22.5" customHeight="1" x14ac:dyDescent="0.25"/>
    <row r="105" ht="22.5" customHeight="1" x14ac:dyDescent="0.25"/>
    <row r="106" ht="22.5" customHeight="1" x14ac:dyDescent="0.25"/>
    <row r="107" ht="22.5" customHeight="1" x14ac:dyDescent="0.25"/>
    <row r="108" ht="22.5" customHeight="1" x14ac:dyDescent="0.25"/>
    <row r="109" ht="22.5" customHeight="1" x14ac:dyDescent="0.25"/>
    <row r="110" ht="22.5" customHeight="1" x14ac:dyDescent="0.25"/>
    <row r="111" ht="22.5" customHeight="1" x14ac:dyDescent="0.25"/>
    <row r="112" ht="22.5" customHeight="1" x14ac:dyDescent="0.25"/>
    <row r="113" ht="22.5" customHeight="1" x14ac:dyDescent="0.25"/>
    <row r="114" ht="22.5" customHeight="1" x14ac:dyDescent="0.25"/>
    <row r="115" ht="22.5" customHeight="1" x14ac:dyDescent="0.25"/>
    <row r="116" ht="22.5" customHeight="1" x14ac:dyDescent="0.25"/>
    <row r="117" ht="22.5" customHeight="1" x14ac:dyDescent="0.25"/>
    <row r="118" ht="22.5" customHeight="1" x14ac:dyDescent="0.25"/>
    <row r="119" ht="22.5" customHeight="1" x14ac:dyDescent="0.25"/>
    <row r="120" ht="22.5" customHeight="1" x14ac:dyDescent="0.25"/>
    <row r="121" ht="22.5" customHeight="1" x14ac:dyDescent="0.25"/>
    <row r="122" ht="22.5" customHeight="1" x14ac:dyDescent="0.25"/>
    <row r="123" ht="22.5" customHeight="1" x14ac:dyDescent="0.25"/>
    <row r="124" ht="22.5" customHeight="1" x14ac:dyDescent="0.25"/>
    <row r="125" ht="22.5" customHeight="1" x14ac:dyDescent="0.25"/>
    <row r="126" ht="22.5" customHeight="1" x14ac:dyDescent="0.25"/>
    <row r="127" ht="22.5" customHeight="1" x14ac:dyDescent="0.25"/>
    <row r="128" ht="22.5" customHeight="1" x14ac:dyDescent="0.25"/>
    <row r="129" ht="22.5" customHeight="1" x14ac:dyDescent="0.25"/>
    <row r="130" ht="22.5" customHeight="1" x14ac:dyDescent="0.25"/>
    <row r="131" ht="22.5" customHeight="1" x14ac:dyDescent="0.25"/>
    <row r="132" ht="22.5" customHeight="1" x14ac:dyDescent="0.25"/>
    <row r="133" ht="22.5" customHeight="1" x14ac:dyDescent="0.25"/>
    <row r="134" ht="22.5" customHeight="1" x14ac:dyDescent="0.25"/>
    <row r="135" ht="22.5" customHeight="1" x14ac:dyDescent="0.25"/>
    <row r="136" ht="22.5" customHeight="1" x14ac:dyDescent="0.25"/>
    <row r="137" ht="22.5" customHeight="1" x14ac:dyDescent="0.25"/>
    <row r="138" ht="22.5" customHeight="1" x14ac:dyDescent="0.25"/>
    <row r="139" ht="22.5" customHeight="1" x14ac:dyDescent="0.25"/>
    <row r="140" ht="22.5" customHeight="1" x14ac:dyDescent="0.25"/>
    <row r="141" ht="22.5" customHeight="1" x14ac:dyDescent="0.25"/>
    <row r="142" ht="22.5" customHeight="1" x14ac:dyDescent="0.25"/>
    <row r="143" ht="22.5" customHeight="1" x14ac:dyDescent="0.25"/>
    <row r="144" ht="22.5" customHeight="1" x14ac:dyDescent="0.25"/>
    <row r="145" ht="22.5" customHeight="1" x14ac:dyDescent="0.25"/>
    <row r="146" ht="22.5" customHeight="1" x14ac:dyDescent="0.25"/>
    <row r="147" ht="22.5" customHeight="1" x14ac:dyDescent="0.25"/>
    <row r="148" ht="22.5" customHeight="1" x14ac:dyDescent="0.25"/>
    <row r="149" ht="22.5" customHeight="1" x14ac:dyDescent="0.25"/>
    <row r="150" ht="22.5" customHeight="1" x14ac:dyDescent="0.25"/>
    <row r="151" ht="22.5" customHeight="1" x14ac:dyDescent="0.25"/>
    <row r="152" ht="22.5" customHeight="1" x14ac:dyDescent="0.25"/>
    <row r="153" ht="22.5" customHeight="1" x14ac:dyDescent="0.25"/>
    <row r="154" ht="22.5" customHeight="1" x14ac:dyDescent="0.25"/>
    <row r="155" ht="22.5" customHeight="1" x14ac:dyDescent="0.25"/>
    <row r="156" ht="22.5" customHeight="1" x14ac:dyDescent="0.25"/>
    <row r="157" ht="22.5" customHeight="1" x14ac:dyDescent="0.25"/>
    <row r="158" ht="22.5" customHeight="1" x14ac:dyDescent="0.25"/>
    <row r="159" ht="22.5" customHeight="1" x14ac:dyDescent="0.25"/>
    <row r="160" ht="22.5" customHeight="1" x14ac:dyDescent="0.25"/>
    <row r="161" ht="22.5" customHeight="1" x14ac:dyDescent="0.25"/>
    <row r="162" ht="22.5" customHeight="1" x14ac:dyDescent="0.25"/>
    <row r="163" ht="22.5" customHeight="1" x14ac:dyDescent="0.25"/>
    <row r="164" ht="22.5" customHeight="1" x14ac:dyDescent="0.25"/>
  </sheetData>
  <sheetProtection algorithmName="SHA-512" hashValue="dt9JXuOv2y4kUOaJQrtfkPxcbs4HFRoOiANEL8Mi+VfPinpNrYLXoZm10u2Ejq0zBpljZH5aqMtgUPrRyWKW2A==" saltValue="LD7NmuuZJ6zf1pc9aeIX2g==" spinCount="100000" sheet="1"/>
  <mergeCells count="122">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A55:A60"/>
    <mergeCell ref="B55:B60"/>
    <mergeCell ref="C55:C60"/>
    <mergeCell ref="D55:D60"/>
    <mergeCell ref="E55:E60"/>
    <mergeCell ref="N55:N60"/>
    <mergeCell ref="O55:O60"/>
    <mergeCell ref="P55:P60"/>
    <mergeCell ref="Q55:Q60"/>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R6:R11"/>
    <mergeCell ref="A12:A17"/>
    <mergeCell ref="B12:B17"/>
    <mergeCell ref="C12:C17"/>
    <mergeCell ref="D12:D17"/>
    <mergeCell ref="E12:E17"/>
    <mergeCell ref="N12:N17"/>
    <mergeCell ref="O12:O17"/>
    <mergeCell ref="E6:E11"/>
    <mergeCell ref="R12:R17"/>
    <mergeCell ref="N3:O3"/>
    <mergeCell ref="A6:A11"/>
    <mergeCell ref="B6:B11"/>
    <mergeCell ref="C6:C11"/>
    <mergeCell ref="D6:D11"/>
    <mergeCell ref="P12:P17"/>
    <mergeCell ref="Q12:Q17"/>
    <mergeCell ref="N6:N11"/>
    <mergeCell ref="O6:O11"/>
    <mergeCell ref="P6:P11"/>
    <mergeCell ref="Q6:Q11"/>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32" activePane="bottomLeft" state="frozen"/>
      <selection pane="bottomLeft" activeCell="A2" sqref="A2"/>
    </sheetView>
  </sheetViews>
  <sheetFormatPr defaultRowHeight="12.75" x14ac:dyDescent="0.25"/>
  <cols>
    <col min="1" max="1" width="6.9296875" style="138" customWidth="1"/>
    <col min="2" max="2" width="3.9296875" hidden="1" customWidth="1"/>
    <col min="3" max="3" width="9.9296875" style="138" customWidth="1"/>
    <col min="4" max="5" width="3.46484375" hidden="1" customWidth="1"/>
    <col min="6" max="7" width="3.46484375" style="138" hidden="1" customWidth="1"/>
    <col min="8" max="8" width="3.46484375" style="374" hidden="1" customWidth="1"/>
    <col min="9" max="9" width="9.265625" style="138" customWidth="1"/>
    <col min="10" max="10" width="10.06640625" hidden="1" customWidth="1"/>
    <col min="11" max="11" width="3" style="138" hidden="1" customWidth="1"/>
    <col min="12" max="12" width="3" style="385" customWidth="1"/>
    <col min="13" max="13" width="34" style="138" hidden="1" customWidth="1"/>
    <col min="14" max="14" width="20.9296875" style="138" customWidth="1"/>
    <col min="15" max="15" width="8.46484375" style="138" hidden="1" customWidth="1"/>
    <col min="16" max="16" width="4.265625" style="138" hidden="1" customWidth="1"/>
    <col min="17" max="17" width="4.06640625" hidden="1" customWidth="1"/>
    <col min="18" max="18" width="10.9296875" style="138" customWidth="1"/>
    <col min="19" max="20" width="4.59765625" hidden="1" customWidth="1"/>
    <col min="21" max="21" width="13" style="138" customWidth="1"/>
    <col min="22" max="22" width="15.59765625" style="138" customWidth="1"/>
    <col min="24" max="24" width="9" customWidth="1"/>
  </cols>
  <sheetData>
    <row r="1" spans="1:25" ht="16.149999999999999" x14ac:dyDescent="0.3">
      <c r="A1">
        <v>2026</v>
      </c>
      <c r="C1" t="s">
        <v>777</v>
      </c>
      <c r="F1"/>
      <c r="G1"/>
      <c r="I1"/>
      <c r="K1" s="382"/>
      <c r="L1" s="384"/>
      <c r="M1"/>
      <c r="N1" s="383">
        <v>46083</v>
      </c>
      <c r="O1"/>
      <c r="P1"/>
      <c r="U1"/>
    </row>
    <row r="2" spans="1:25" x14ac:dyDescent="0.25">
      <c r="A2"/>
      <c r="C2"/>
      <c r="F2"/>
      <c r="G2"/>
      <c r="I2"/>
      <c r="K2"/>
      <c r="L2" s="381"/>
      <c r="M2"/>
      <c r="N2"/>
      <c r="O2"/>
      <c r="P2"/>
      <c r="U2"/>
    </row>
    <row r="3" spans="1:25" x14ac:dyDescent="0.25">
      <c r="A3" s="138" t="s">
        <v>701</v>
      </c>
      <c r="B3" t="s">
        <v>701</v>
      </c>
      <c r="G3" s="138" t="s">
        <v>1938</v>
      </c>
    </row>
    <row r="4" spans="1:25" x14ac:dyDescent="0.25">
      <c r="A4" s="138" t="s">
        <v>702</v>
      </c>
      <c r="B4" t="s">
        <v>1939</v>
      </c>
      <c r="C4" s="138" t="s">
        <v>778</v>
      </c>
      <c r="D4" t="s">
        <v>709</v>
      </c>
      <c r="E4" t="s">
        <v>1940</v>
      </c>
      <c r="F4" s="138" t="s">
        <v>1941</v>
      </c>
      <c r="G4" s="138" t="s">
        <v>701</v>
      </c>
      <c r="H4" s="374" t="s">
        <v>1942</v>
      </c>
      <c r="I4" s="138" t="s">
        <v>703</v>
      </c>
      <c r="J4" t="s">
        <v>704</v>
      </c>
      <c r="K4" s="138" t="s">
        <v>1943</v>
      </c>
      <c r="L4" s="385" t="s">
        <v>2083</v>
      </c>
      <c r="M4" s="138" t="s">
        <v>705</v>
      </c>
      <c r="N4" s="138" t="s">
        <v>706</v>
      </c>
      <c r="O4" s="138" t="s">
        <v>1944</v>
      </c>
      <c r="P4" s="138" t="s">
        <v>1945</v>
      </c>
      <c r="Q4" s="138" t="s">
        <v>1593</v>
      </c>
      <c r="R4" s="138" t="s">
        <v>707</v>
      </c>
      <c r="S4" t="s">
        <v>708</v>
      </c>
      <c r="T4" t="s">
        <v>1946</v>
      </c>
      <c r="U4" s="138" t="s">
        <v>1947</v>
      </c>
      <c r="V4" s="138" t="s">
        <v>566</v>
      </c>
    </row>
    <row r="5" spans="1:25" x14ac:dyDescent="0.25">
      <c r="A5" s="138">
        <v>1</v>
      </c>
      <c r="B5">
        <v>1</v>
      </c>
      <c r="C5" s="138">
        <v>26260000</v>
      </c>
      <c r="D5">
        <v>26</v>
      </c>
      <c r="E5">
        <v>26</v>
      </c>
      <c r="F5">
        <v>0</v>
      </c>
      <c r="G5" s="379">
        <v>0</v>
      </c>
      <c r="I5" s="378">
        <v>46214</v>
      </c>
      <c r="J5" t="s">
        <v>2084</v>
      </c>
      <c r="K5" s="375">
        <v>81</v>
      </c>
      <c r="L5" s="385">
        <v>81</v>
      </c>
      <c r="M5" s="375" t="s">
        <v>1948</v>
      </c>
      <c r="N5" s="138" t="s">
        <v>844</v>
      </c>
      <c r="O5" s="375">
        <v>261010</v>
      </c>
      <c r="P5" s="375">
        <v>1</v>
      </c>
      <c r="Q5" t="s">
        <v>1591</v>
      </c>
      <c r="R5" s="138" t="s">
        <v>1716</v>
      </c>
      <c r="S5">
        <v>1</v>
      </c>
      <c r="T5">
        <v>1</v>
      </c>
      <c r="U5" s="138" t="s">
        <v>845</v>
      </c>
      <c r="Y5" t="str">
        <f>IF(C5="","$$$","")</f>
        <v/>
      </c>
    </row>
    <row r="6" spans="1:25" hidden="1" x14ac:dyDescent="0.25">
      <c r="A6" s="138">
        <v>2</v>
      </c>
      <c r="B6">
        <v>2</v>
      </c>
      <c r="C6" s="138">
        <v>26260000</v>
      </c>
      <c r="D6">
        <v>26</v>
      </c>
      <c r="E6">
        <v>26</v>
      </c>
      <c r="F6">
        <v>0</v>
      </c>
      <c r="G6" s="379">
        <v>0</v>
      </c>
      <c r="H6" s="374" t="s">
        <v>846</v>
      </c>
      <c r="I6" s="378">
        <v>46215</v>
      </c>
      <c r="J6" t="s">
        <v>2085</v>
      </c>
      <c r="K6" s="375">
        <v>81</v>
      </c>
      <c r="L6" s="385">
        <v>81</v>
      </c>
      <c r="M6" s="375" t="s">
        <v>1948</v>
      </c>
      <c r="N6" s="138" t="s">
        <v>844</v>
      </c>
      <c r="O6" s="375">
        <v>261010</v>
      </c>
      <c r="P6" s="375">
        <v>1</v>
      </c>
      <c r="Q6" t="s">
        <v>1591</v>
      </c>
      <c r="R6" s="138" t="s">
        <v>1716</v>
      </c>
      <c r="S6">
        <v>1</v>
      </c>
      <c r="T6">
        <v>1</v>
      </c>
      <c r="U6" s="138" t="s">
        <v>845</v>
      </c>
      <c r="X6" t="str">
        <f t="shared" ref="X6:X69" si="0">IF(C6="","##",IF(C6=C5,"##",""))</f>
        <v>##</v>
      </c>
      <c r="Y6" t="str">
        <f t="shared" ref="Y6:Y69" si="1">IF(C6="","$$$","")</f>
        <v/>
      </c>
    </row>
    <row r="7" spans="1:25" x14ac:dyDescent="0.25">
      <c r="A7" s="138">
        <v>4</v>
      </c>
      <c r="B7">
        <v>4</v>
      </c>
      <c r="C7" s="138">
        <v>26260002</v>
      </c>
      <c r="D7">
        <v>26</v>
      </c>
      <c r="E7">
        <v>26</v>
      </c>
      <c r="F7">
        <v>0</v>
      </c>
      <c r="G7" s="379">
        <v>2</v>
      </c>
      <c r="H7" s="374" t="s">
        <v>846</v>
      </c>
      <c r="I7" s="378">
        <v>46151</v>
      </c>
      <c r="J7" t="s">
        <v>2086</v>
      </c>
      <c r="K7" s="375" t="s">
        <v>846</v>
      </c>
      <c r="L7" s="385" t="s">
        <v>846</v>
      </c>
      <c r="M7" s="375" t="s">
        <v>1949</v>
      </c>
      <c r="N7" s="138" t="s">
        <v>1950</v>
      </c>
      <c r="O7" s="375">
        <v>261010</v>
      </c>
      <c r="P7" s="375">
        <v>1</v>
      </c>
      <c r="Q7" t="s">
        <v>1591</v>
      </c>
      <c r="R7" s="138" t="s">
        <v>1716</v>
      </c>
      <c r="S7">
        <v>1</v>
      </c>
      <c r="T7">
        <v>1</v>
      </c>
      <c r="U7" s="138" t="s">
        <v>845</v>
      </c>
      <c r="X7" t="str">
        <f t="shared" si="0"/>
        <v/>
      </c>
      <c r="Y7" t="str">
        <f t="shared" si="1"/>
        <v/>
      </c>
    </row>
    <row r="8" spans="1:25" x14ac:dyDescent="0.25">
      <c r="A8" s="138">
        <v>5</v>
      </c>
      <c r="B8">
        <v>5</v>
      </c>
      <c r="C8" s="138">
        <v>26260003</v>
      </c>
      <c r="D8">
        <v>26</v>
      </c>
      <c r="E8">
        <v>26</v>
      </c>
      <c r="F8">
        <v>0</v>
      </c>
      <c r="G8">
        <v>3</v>
      </c>
      <c r="H8" s="374" t="s">
        <v>846</v>
      </c>
      <c r="I8" s="378">
        <v>46214</v>
      </c>
      <c r="J8" t="s">
        <v>2084</v>
      </c>
      <c r="K8" s="377"/>
      <c r="L8" s="386"/>
      <c r="M8" s="375" t="s">
        <v>1951</v>
      </c>
      <c r="N8" s="138" t="s">
        <v>1952</v>
      </c>
      <c r="O8" s="375"/>
      <c r="P8" s="375"/>
      <c r="R8" s="138" t="s">
        <v>1716</v>
      </c>
      <c r="S8">
        <v>1</v>
      </c>
      <c r="T8">
        <v>1</v>
      </c>
      <c r="U8" s="138" t="s">
        <v>845</v>
      </c>
      <c r="X8" t="str">
        <f t="shared" si="0"/>
        <v/>
      </c>
      <c r="Y8" t="str">
        <f t="shared" si="1"/>
        <v/>
      </c>
    </row>
    <row r="9" spans="1:25" hidden="1" x14ac:dyDescent="0.25">
      <c r="A9" s="138">
        <v>6</v>
      </c>
      <c r="B9">
        <v>6</v>
      </c>
      <c r="C9" s="138">
        <v>26260003</v>
      </c>
      <c r="D9">
        <v>26</v>
      </c>
      <c r="E9">
        <v>26</v>
      </c>
      <c r="F9">
        <v>0</v>
      </c>
      <c r="G9">
        <v>3</v>
      </c>
      <c r="H9" s="374" t="s">
        <v>846</v>
      </c>
      <c r="I9" s="376">
        <v>46215</v>
      </c>
      <c r="J9" t="s">
        <v>2085</v>
      </c>
      <c r="M9" s="138" t="s">
        <v>1951</v>
      </c>
      <c r="N9" s="138" t="s">
        <v>1952</v>
      </c>
      <c r="O9" s="375"/>
      <c r="P9" s="375"/>
      <c r="S9">
        <v>1</v>
      </c>
      <c r="T9">
        <v>1</v>
      </c>
      <c r="U9" s="138" t="s">
        <v>845</v>
      </c>
      <c r="X9" t="str">
        <f t="shared" si="0"/>
        <v>##</v>
      </c>
      <c r="Y9" t="str">
        <f t="shared" si="1"/>
        <v/>
      </c>
    </row>
    <row r="10" spans="1:25" x14ac:dyDescent="0.25">
      <c r="A10" s="138">
        <v>37</v>
      </c>
      <c r="B10">
        <v>37</v>
      </c>
      <c r="C10" s="138">
        <v>26260101</v>
      </c>
      <c r="D10">
        <v>26</v>
      </c>
      <c r="E10">
        <v>26</v>
      </c>
      <c r="F10">
        <v>0</v>
      </c>
      <c r="G10">
        <v>101</v>
      </c>
      <c r="H10" s="374" t="s">
        <v>846</v>
      </c>
      <c r="I10" s="376">
        <v>46117</v>
      </c>
      <c r="J10" t="s">
        <v>2087</v>
      </c>
      <c r="K10" s="375">
        <v>1</v>
      </c>
      <c r="L10" s="385">
        <v>1</v>
      </c>
      <c r="M10" s="375" t="s">
        <v>1953</v>
      </c>
      <c r="N10" s="138" t="s">
        <v>856</v>
      </c>
      <c r="O10" s="375">
        <v>264040</v>
      </c>
      <c r="P10" s="375">
        <v>8</v>
      </c>
      <c r="Q10" t="s">
        <v>1597</v>
      </c>
      <c r="R10" s="138" t="s">
        <v>1724</v>
      </c>
      <c r="S10">
        <v>1</v>
      </c>
      <c r="T10">
        <v>1</v>
      </c>
      <c r="U10" s="138" t="s">
        <v>845</v>
      </c>
      <c r="X10" t="str">
        <f t="shared" si="0"/>
        <v/>
      </c>
      <c r="Y10" t="str">
        <f t="shared" si="1"/>
        <v/>
      </c>
    </row>
    <row r="11" spans="1:25" x14ac:dyDescent="0.25">
      <c r="A11" s="138">
        <v>38</v>
      </c>
      <c r="B11">
        <v>38</v>
      </c>
      <c r="C11" s="138">
        <v>26260102</v>
      </c>
      <c r="D11">
        <v>26</v>
      </c>
      <c r="E11">
        <v>26</v>
      </c>
      <c r="F11">
        <v>0</v>
      </c>
      <c r="G11" s="379">
        <v>102</v>
      </c>
      <c r="H11" s="374" t="s">
        <v>846</v>
      </c>
      <c r="I11" s="378">
        <v>46131</v>
      </c>
      <c r="J11" t="s">
        <v>2088</v>
      </c>
      <c r="K11" s="377">
        <v>2</v>
      </c>
      <c r="L11" s="386">
        <v>2</v>
      </c>
      <c r="M11" s="138" t="s">
        <v>1953</v>
      </c>
      <c r="N11" s="138" t="s">
        <v>856</v>
      </c>
      <c r="O11" s="375">
        <v>261010</v>
      </c>
      <c r="P11" s="375">
        <v>1</v>
      </c>
      <c r="Q11" t="s">
        <v>1591</v>
      </c>
      <c r="R11" s="138" t="s">
        <v>1716</v>
      </c>
      <c r="S11">
        <v>1</v>
      </c>
      <c r="T11">
        <v>1</v>
      </c>
      <c r="U11" s="138" t="s">
        <v>845</v>
      </c>
      <c r="X11" t="str">
        <f t="shared" si="0"/>
        <v/>
      </c>
      <c r="Y11" t="str">
        <f t="shared" si="1"/>
        <v/>
      </c>
    </row>
    <row r="12" spans="1:25" x14ac:dyDescent="0.25">
      <c r="A12" s="138">
        <v>39</v>
      </c>
      <c r="B12">
        <v>39</v>
      </c>
      <c r="C12" s="138">
        <v>26260103</v>
      </c>
      <c r="D12">
        <v>26</v>
      </c>
      <c r="E12">
        <v>26</v>
      </c>
      <c r="F12">
        <v>0</v>
      </c>
      <c r="G12" s="379">
        <v>103</v>
      </c>
      <c r="H12" s="374" t="s">
        <v>846</v>
      </c>
      <c r="I12" s="376">
        <v>46152</v>
      </c>
      <c r="J12" t="s">
        <v>2089</v>
      </c>
      <c r="K12" s="375">
        <v>3</v>
      </c>
      <c r="L12" s="385">
        <v>3</v>
      </c>
      <c r="M12" s="375" t="s">
        <v>1953</v>
      </c>
      <c r="N12" s="138" t="s">
        <v>856</v>
      </c>
      <c r="O12" s="375">
        <v>261010</v>
      </c>
      <c r="P12" s="375">
        <v>1</v>
      </c>
      <c r="Q12" t="s">
        <v>1591</v>
      </c>
      <c r="R12" s="138" t="s">
        <v>1716</v>
      </c>
      <c r="S12">
        <v>1</v>
      </c>
      <c r="T12">
        <v>1</v>
      </c>
      <c r="U12" s="138" t="s">
        <v>845</v>
      </c>
      <c r="X12" t="str">
        <f t="shared" si="0"/>
        <v/>
      </c>
      <c r="Y12" t="str">
        <f t="shared" si="1"/>
        <v/>
      </c>
    </row>
    <row r="13" spans="1:25" x14ac:dyDescent="0.25">
      <c r="A13" s="138">
        <v>40</v>
      </c>
      <c r="B13">
        <v>40</v>
      </c>
      <c r="C13" s="138">
        <v>26260104</v>
      </c>
      <c r="D13">
        <v>26</v>
      </c>
      <c r="E13">
        <v>26</v>
      </c>
      <c r="F13">
        <v>0</v>
      </c>
      <c r="G13">
        <v>104</v>
      </c>
      <c r="H13" s="374" t="s">
        <v>846</v>
      </c>
      <c r="I13" s="378">
        <v>46270</v>
      </c>
      <c r="J13" t="s">
        <v>2090</v>
      </c>
      <c r="K13" s="377">
        <v>4</v>
      </c>
      <c r="L13" s="386">
        <v>4</v>
      </c>
      <c r="M13" s="138" t="s">
        <v>1953</v>
      </c>
      <c r="N13" s="138" t="s">
        <v>856</v>
      </c>
      <c r="O13" s="375">
        <v>264040</v>
      </c>
      <c r="P13" s="375">
        <v>8</v>
      </c>
      <c r="Q13" t="s">
        <v>1597</v>
      </c>
      <c r="R13" s="138" t="s">
        <v>1724</v>
      </c>
      <c r="S13">
        <v>1</v>
      </c>
      <c r="T13">
        <v>1</v>
      </c>
      <c r="U13" s="138" t="s">
        <v>845</v>
      </c>
      <c r="X13" t="str">
        <f t="shared" si="0"/>
        <v/>
      </c>
      <c r="Y13" t="str">
        <f t="shared" si="1"/>
        <v/>
      </c>
    </row>
    <row r="14" spans="1:25" x14ac:dyDescent="0.25">
      <c r="A14" s="138">
        <v>41</v>
      </c>
      <c r="B14">
        <v>41</v>
      </c>
      <c r="C14" s="138">
        <v>26260105</v>
      </c>
      <c r="D14">
        <v>26</v>
      </c>
      <c r="E14">
        <v>26</v>
      </c>
      <c r="F14">
        <v>0</v>
      </c>
      <c r="G14" s="379">
        <v>105</v>
      </c>
      <c r="H14" s="374" t="s">
        <v>846</v>
      </c>
      <c r="I14" s="378">
        <v>46292</v>
      </c>
      <c r="J14" t="s">
        <v>2091</v>
      </c>
      <c r="K14" s="375">
        <v>5</v>
      </c>
      <c r="L14" s="385">
        <v>5</v>
      </c>
      <c r="M14" s="375" t="s">
        <v>1953</v>
      </c>
      <c r="N14" s="138" t="s">
        <v>856</v>
      </c>
      <c r="O14" s="375">
        <v>262020</v>
      </c>
      <c r="P14" s="375">
        <v>2</v>
      </c>
      <c r="Q14" t="s">
        <v>847</v>
      </c>
      <c r="R14" s="138" t="s">
        <v>1717</v>
      </c>
      <c r="S14">
        <v>1</v>
      </c>
      <c r="T14">
        <v>1</v>
      </c>
      <c r="U14" s="138" t="s">
        <v>845</v>
      </c>
      <c r="X14" t="str">
        <f t="shared" si="0"/>
        <v/>
      </c>
      <c r="Y14" t="str">
        <f t="shared" si="1"/>
        <v/>
      </c>
    </row>
    <row r="15" spans="1:25" x14ac:dyDescent="0.25">
      <c r="A15" s="138">
        <v>42</v>
      </c>
      <c r="B15">
        <v>42</v>
      </c>
      <c r="C15" s="138">
        <v>26260106</v>
      </c>
      <c r="D15">
        <v>26</v>
      </c>
      <c r="E15">
        <v>26</v>
      </c>
      <c r="F15">
        <v>0</v>
      </c>
      <c r="G15">
        <v>106</v>
      </c>
      <c r="H15" s="374" t="s">
        <v>846</v>
      </c>
      <c r="I15" s="378">
        <v>46334</v>
      </c>
      <c r="J15" t="s">
        <v>2092</v>
      </c>
      <c r="K15" s="375">
        <v>6</v>
      </c>
      <c r="L15" s="385">
        <v>6</v>
      </c>
      <c r="M15" s="375" t="s">
        <v>1953</v>
      </c>
      <c r="N15" s="138" t="s">
        <v>856</v>
      </c>
      <c r="O15" s="375">
        <v>263070</v>
      </c>
      <c r="P15" s="375">
        <v>5</v>
      </c>
      <c r="Q15" t="s">
        <v>1725</v>
      </c>
      <c r="R15" s="138" t="s">
        <v>1726</v>
      </c>
      <c r="S15">
        <v>1</v>
      </c>
      <c r="T15">
        <v>1</v>
      </c>
      <c r="U15" s="138" t="s">
        <v>845</v>
      </c>
      <c r="X15" t="str">
        <f t="shared" si="0"/>
        <v/>
      </c>
      <c r="Y15" t="str">
        <f t="shared" si="1"/>
        <v/>
      </c>
    </row>
    <row r="16" spans="1:25" x14ac:dyDescent="0.25">
      <c r="A16" s="138">
        <v>43</v>
      </c>
      <c r="B16">
        <v>43</v>
      </c>
      <c r="C16" s="138">
        <v>26260107</v>
      </c>
      <c r="D16">
        <v>26</v>
      </c>
      <c r="E16">
        <v>26</v>
      </c>
      <c r="F16">
        <v>0</v>
      </c>
      <c r="G16" s="379">
        <v>107</v>
      </c>
      <c r="H16" s="374" t="s">
        <v>846</v>
      </c>
      <c r="I16" s="378">
        <v>46347</v>
      </c>
      <c r="J16" t="s">
        <v>2093</v>
      </c>
      <c r="K16" s="375">
        <v>7</v>
      </c>
      <c r="L16" s="385">
        <v>7</v>
      </c>
      <c r="M16" s="375" t="s">
        <v>1953</v>
      </c>
      <c r="N16" s="138" t="s">
        <v>856</v>
      </c>
      <c r="O16" s="375">
        <v>263070</v>
      </c>
      <c r="P16" s="375">
        <v>5</v>
      </c>
      <c r="Q16" t="s">
        <v>1725</v>
      </c>
      <c r="R16" s="138" t="s">
        <v>1726</v>
      </c>
      <c r="S16">
        <v>1</v>
      </c>
      <c r="T16">
        <v>1</v>
      </c>
      <c r="U16" s="138" t="s">
        <v>845</v>
      </c>
      <c r="X16" t="str">
        <f t="shared" si="0"/>
        <v/>
      </c>
      <c r="Y16" t="str">
        <f t="shared" si="1"/>
        <v/>
      </c>
    </row>
    <row r="17" spans="1:25" x14ac:dyDescent="0.25">
      <c r="A17" s="138">
        <v>44</v>
      </c>
      <c r="B17">
        <v>44</v>
      </c>
      <c r="C17" s="138">
        <v>26260108</v>
      </c>
      <c r="D17">
        <v>26</v>
      </c>
      <c r="E17">
        <v>26</v>
      </c>
      <c r="F17">
        <v>0</v>
      </c>
      <c r="G17">
        <v>108</v>
      </c>
      <c r="H17" s="374" t="s">
        <v>846</v>
      </c>
      <c r="I17" s="378">
        <v>46354</v>
      </c>
      <c r="J17" t="s">
        <v>2094</v>
      </c>
      <c r="K17" s="138">
        <v>8</v>
      </c>
      <c r="L17" s="386">
        <v>8</v>
      </c>
      <c r="M17" s="138" t="s">
        <v>1953</v>
      </c>
      <c r="N17" s="138" t="s">
        <v>856</v>
      </c>
      <c r="O17" s="375">
        <v>263070</v>
      </c>
      <c r="P17" s="375">
        <v>5</v>
      </c>
      <c r="Q17" t="s">
        <v>1725</v>
      </c>
      <c r="R17" s="138" t="s">
        <v>1726</v>
      </c>
      <c r="S17">
        <v>1</v>
      </c>
      <c r="T17">
        <v>1</v>
      </c>
      <c r="U17" s="138" t="s">
        <v>845</v>
      </c>
      <c r="X17" t="str">
        <f t="shared" si="0"/>
        <v/>
      </c>
      <c r="Y17" t="str">
        <f t="shared" si="1"/>
        <v/>
      </c>
    </row>
    <row r="18" spans="1:25" x14ac:dyDescent="0.25">
      <c r="A18" s="138">
        <v>45</v>
      </c>
      <c r="B18">
        <v>45</v>
      </c>
      <c r="C18" s="138">
        <v>27260109</v>
      </c>
      <c r="D18">
        <v>27</v>
      </c>
      <c r="E18">
        <v>26</v>
      </c>
      <c r="F18">
        <v>0</v>
      </c>
      <c r="G18" s="379">
        <v>109</v>
      </c>
      <c r="H18" s="374" t="s">
        <v>846</v>
      </c>
      <c r="I18" s="378">
        <v>46403</v>
      </c>
      <c r="J18" t="s">
        <v>2095</v>
      </c>
      <c r="K18" s="375">
        <v>9</v>
      </c>
      <c r="L18" s="385">
        <v>9</v>
      </c>
      <c r="M18" s="375" t="s">
        <v>1953</v>
      </c>
      <c r="N18" s="138" t="s">
        <v>856</v>
      </c>
      <c r="O18" s="375">
        <v>262030</v>
      </c>
      <c r="P18" s="375">
        <v>3</v>
      </c>
      <c r="Q18" t="s">
        <v>849</v>
      </c>
      <c r="R18" s="138" t="s">
        <v>849</v>
      </c>
      <c r="S18">
        <v>1</v>
      </c>
      <c r="T18">
        <v>1</v>
      </c>
      <c r="U18" s="138" t="s">
        <v>845</v>
      </c>
      <c r="X18" t="str">
        <f t="shared" si="0"/>
        <v/>
      </c>
      <c r="Y18" t="str">
        <f t="shared" si="1"/>
        <v/>
      </c>
    </row>
    <row r="19" spans="1:25" x14ac:dyDescent="0.25">
      <c r="A19" s="138">
        <v>46</v>
      </c>
      <c r="B19">
        <v>46</v>
      </c>
      <c r="C19" s="138">
        <v>27260110</v>
      </c>
      <c r="D19">
        <v>27</v>
      </c>
      <c r="E19">
        <v>26</v>
      </c>
      <c r="F19">
        <v>0</v>
      </c>
      <c r="G19" s="379">
        <v>110</v>
      </c>
      <c r="H19" s="374" t="s">
        <v>846</v>
      </c>
      <c r="I19" s="378">
        <v>46438</v>
      </c>
      <c r="J19" t="s">
        <v>2096</v>
      </c>
      <c r="K19" s="377">
        <v>10</v>
      </c>
      <c r="L19" s="386">
        <v>10</v>
      </c>
      <c r="M19" s="377" t="s">
        <v>1953</v>
      </c>
      <c r="N19" s="138" t="s">
        <v>856</v>
      </c>
      <c r="O19" s="375">
        <v>262030</v>
      </c>
      <c r="P19" s="375">
        <v>3</v>
      </c>
      <c r="Q19" t="s">
        <v>849</v>
      </c>
      <c r="R19" s="138" t="s">
        <v>849</v>
      </c>
      <c r="S19">
        <v>1</v>
      </c>
      <c r="T19">
        <v>1</v>
      </c>
      <c r="U19" s="138" t="s">
        <v>845</v>
      </c>
      <c r="X19" t="str">
        <f t="shared" si="0"/>
        <v/>
      </c>
      <c r="Y19" t="str">
        <f t="shared" si="1"/>
        <v/>
      </c>
    </row>
    <row r="20" spans="1:25" x14ac:dyDescent="0.25">
      <c r="A20" s="138">
        <v>56</v>
      </c>
      <c r="B20">
        <v>11</v>
      </c>
      <c r="C20" s="138">
        <v>26260201</v>
      </c>
      <c r="D20">
        <v>26</v>
      </c>
      <c r="E20">
        <v>26</v>
      </c>
      <c r="F20">
        <v>0</v>
      </c>
      <c r="G20">
        <v>201</v>
      </c>
      <c r="H20" s="374" t="s">
        <v>846</v>
      </c>
      <c r="I20" s="378">
        <v>46201</v>
      </c>
      <c r="J20" t="s">
        <v>2097</v>
      </c>
      <c r="K20" s="377">
        <v>42</v>
      </c>
      <c r="L20" s="386">
        <v>42</v>
      </c>
      <c r="M20" s="138" t="s">
        <v>2098</v>
      </c>
      <c r="N20" s="138" t="s">
        <v>1954</v>
      </c>
      <c r="O20" s="375">
        <v>261010</v>
      </c>
      <c r="P20" s="375">
        <v>1</v>
      </c>
      <c r="Q20" t="s">
        <v>1591</v>
      </c>
      <c r="R20" s="138" t="s">
        <v>1716</v>
      </c>
      <c r="S20">
        <v>6</v>
      </c>
      <c r="T20">
        <v>1</v>
      </c>
      <c r="U20" s="138" t="s">
        <v>845</v>
      </c>
      <c r="X20" t="str">
        <f t="shared" si="0"/>
        <v/>
      </c>
      <c r="Y20" t="str">
        <f t="shared" si="1"/>
        <v/>
      </c>
    </row>
    <row r="21" spans="1:25" x14ac:dyDescent="0.25">
      <c r="A21" s="138">
        <v>58</v>
      </c>
      <c r="B21">
        <v>18</v>
      </c>
      <c r="C21" s="138">
        <v>26260203</v>
      </c>
      <c r="D21">
        <v>26</v>
      </c>
      <c r="E21">
        <v>26</v>
      </c>
      <c r="F21">
        <v>0</v>
      </c>
      <c r="G21" s="379">
        <v>203</v>
      </c>
      <c r="H21" s="374" t="s">
        <v>846</v>
      </c>
      <c r="I21" s="378">
        <v>46313</v>
      </c>
      <c r="J21" t="s">
        <v>2099</v>
      </c>
      <c r="K21" s="375">
        <v>42</v>
      </c>
      <c r="L21" s="385">
        <v>42</v>
      </c>
      <c r="M21" s="375" t="s">
        <v>2100</v>
      </c>
      <c r="N21" s="138" t="s">
        <v>2101</v>
      </c>
      <c r="O21" s="375">
        <v>261010</v>
      </c>
      <c r="P21" s="375">
        <v>1</v>
      </c>
      <c r="Q21" t="s">
        <v>1591</v>
      </c>
      <c r="R21" s="138" t="s">
        <v>1716</v>
      </c>
      <c r="S21">
        <v>6</v>
      </c>
      <c r="T21">
        <v>1</v>
      </c>
      <c r="U21" s="138" t="s">
        <v>845</v>
      </c>
      <c r="X21" t="str">
        <f t="shared" si="0"/>
        <v/>
      </c>
      <c r="Y21" t="str">
        <f t="shared" si="1"/>
        <v/>
      </c>
    </row>
    <row r="22" spans="1:25" x14ac:dyDescent="0.25">
      <c r="A22" s="138">
        <v>59</v>
      </c>
      <c r="B22">
        <v>13</v>
      </c>
      <c r="C22" s="138">
        <v>26260204</v>
      </c>
      <c r="D22">
        <v>26</v>
      </c>
      <c r="E22">
        <v>26</v>
      </c>
      <c r="F22">
        <v>0</v>
      </c>
      <c r="G22" s="379">
        <v>204</v>
      </c>
      <c r="H22" s="374" t="s">
        <v>846</v>
      </c>
      <c r="I22" s="378">
        <v>46286</v>
      </c>
      <c r="J22" t="s">
        <v>2102</v>
      </c>
      <c r="K22" s="375">
        <v>42</v>
      </c>
      <c r="L22" s="385">
        <v>42</v>
      </c>
      <c r="M22" s="375" t="s">
        <v>2103</v>
      </c>
      <c r="N22" s="138" t="s">
        <v>2104</v>
      </c>
      <c r="O22" s="375">
        <v>261010</v>
      </c>
      <c r="P22" s="375">
        <v>1</v>
      </c>
      <c r="Q22" t="s">
        <v>1591</v>
      </c>
      <c r="R22" s="138" t="s">
        <v>1716</v>
      </c>
      <c r="S22">
        <v>6</v>
      </c>
      <c r="T22">
        <v>1</v>
      </c>
      <c r="U22" s="138" t="s">
        <v>845</v>
      </c>
      <c r="X22" t="str">
        <f t="shared" si="0"/>
        <v/>
      </c>
      <c r="Y22" t="str">
        <f t="shared" si="1"/>
        <v/>
      </c>
    </row>
    <row r="23" spans="1:25" x14ac:dyDescent="0.25">
      <c r="A23" s="138">
        <v>60</v>
      </c>
      <c r="B23">
        <v>16</v>
      </c>
      <c r="C23" s="138">
        <v>26260205</v>
      </c>
      <c r="D23">
        <v>26</v>
      </c>
      <c r="E23">
        <v>26</v>
      </c>
      <c r="F23">
        <v>0</v>
      </c>
      <c r="G23" s="379">
        <v>205</v>
      </c>
      <c r="H23" s="374" t="s">
        <v>846</v>
      </c>
      <c r="I23" s="378">
        <v>46172</v>
      </c>
      <c r="J23" t="s">
        <v>2105</v>
      </c>
      <c r="K23" s="375" t="s">
        <v>846</v>
      </c>
      <c r="L23" s="385" t="s">
        <v>846</v>
      </c>
      <c r="M23" s="377" t="s">
        <v>2106</v>
      </c>
      <c r="N23" s="138" t="s">
        <v>2107</v>
      </c>
      <c r="O23" s="375">
        <v>261010</v>
      </c>
      <c r="P23" s="375">
        <v>1</v>
      </c>
      <c r="Q23" t="s">
        <v>1591</v>
      </c>
      <c r="R23" s="138" t="s">
        <v>2108</v>
      </c>
      <c r="S23">
        <v>6</v>
      </c>
      <c r="T23">
        <v>1</v>
      </c>
      <c r="U23" s="138" t="s">
        <v>845</v>
      </c>
      <c r="X23" t="str">
        <f t="shared" si="0"/>
        <v/>
      </c>
      <c r="Y23" t="str">
        <f t="shared" si="1"/>
        <v/>
      </c>
    </row>
    <row r="24" spans="1:25" x14ac:dyDescent="0.25">
      <c r="A24" s="138">
        <v>61</v>
      </c>
      <c r="C24" s="138">
        <v>26260206</v>
      </c>
      <c r="D24">
        <v>26</v>
      </c>
      <c r="E24">
        <v>26</v>
      </c>
      <c r="F24">
        <v>0</v>
      </c>
      <c r="G24" s="379">
        <v>206</v>
      </c>
      <c r="H24" s="374" t="s">
        <v>846</v>
      </c>
      <c r="I24" s="378">
        <v>46334</v>
      </c>
      <c r="J24" t="s">
        <v>2092</v>
      </c>
      <c r="K24" s="375">
        <v>1</v>
      </c>
      <c r="L24" s="385">
        <v>1</v>
      </c>
      <c r="M24" s="375" t="s">
        <v>2109</v>
      </c>
      <c r="N24" s="138" t="s">
        <v>2110</v>
      </c>
      <c r="O24" s="375">
        <v>261010</v>
      </c>
      <c r="P24" s="375">
        <v>1</v>
      </c>
      <c r="Q24" t="s">
        <v>1591</v>
      </c>
      <c r="R24" s="138" t="s">
        <v>2108</v>
      </c>
      <c r="S24">
        <v>6</v>
      </c>
      <c r="T24">
        <v>1</v>
      </c>
      <c r="U24" s="138" t="s">
        <v>845</v>
      </c>
      <c r="X24" t="str">
        <f t="shared" si="0"/>
        <v/>
      </c>
      <c r="Y24" t="str">
        <f t="shared" si="1"/>
        <v/>
      </c>
    </row>
    <row r="25" spans="1:25" x14ac:dyDescent="0.25">
      <c r="A25" s="138">
        <v>66</v>
      </c>
      <c r="C25" s="138">
        <v>26260207</v>
      </c>
      <c r="D25">
        <v>26</v>
      </c>
      <c r="E25">
        <v>26</v>
      </c>
      <c r="F25">
        <v>0</v>
      </c>
      <c r="G25" s="379">
        <v>207</v>
      </c>
      <c r="H25" s="374" t="s">
        <v>846</v>
      </c>
      <c r="I25" s="376">
        <v>46292</v>
      </c>
      <c r="J25" t="s">
        <v>2091</v>
      </c>
      <c r="K25" s="375">
        <v>42</v>
      </c>
      <c r="L25" s="385">
        <v>42</v>
      </c>
      <c r="M25" s="375" t="s">
        <v>2111</v>
      </c>
      <c r="N25" s="138" t="s">
        <v>2112</v>
      </c>
      <c r="O25" s="375">
        <v>263080</v>
      </c>
      <c r="P25" s="375">
        <v>6</v>
      </c>
      <c r="Q25" t="s">
        <v>1592</v>
      </c>
      <c r="R25" s="138" t="s">
        <v>2113</v>
      </c>
      <c r="S25">
        <v>6</v>
      </c>
      <c r="T25">
        <v>1</v>
      </c>
      <c r="U25" s="138" t="s">
        <v>845</v>
      </c>
      <c r="X25" t="str">
        <f t="shared" si="0"/>
        <v/>
      </c>
      <c r="Y25" t="str">
        <f t="shared" si="1"/>
        <v/>
      </c>
    </row>
    <row r="26" spans="1:25" x14ac:dyDescent="0.25">
      <c r="A26" s="138">
        <v>68</v>
      </c>
      <c r="C26" s="138">
        <v>26260209</v>
      </c>
      <c r="D26">
        <v>26</v>
      </c>
      <c r="E26">
        <v>26</v>
      </c>
      <c r="F26">
        <v>0</v>
      </c>
      <c r="G26" s="379">
        <v>209</v>
      </c>
      <c r="H26" s="374" t="s">
        <v>846</v>
      </c>
      <c r="I26" s="378">
        <v>46287</v>
      </c>
      <c r="J26" t="s">
        <v>2114</v>
      </c>
      <c r="K26" s="375">
        <v>42</v>
      </c>
      <c r="L26" s="385">
        <v>42</v>
      </c>
      <c r="M26" s="375" t="s">
        <v>2115</v>
      </c>
      <c r="N26" s="138" t="s">
        <v>2116</v>
      </c>
      <c r="O26" s="375">
        <v>262020</v>
      </c>
      <c r="P26" s="375">
        <v>2</v>
      </c>
      <c r="Q26" t="s">
        <v>847</v>
      </c>
      <c r="R26" s="138" t="s">
        <v>1717</v>
      </c>
      <c r="S26">
        <v>6</v>
      </c>
      <c r="T26">
        <v>1</v>
      </c>
      <c r="U26" s="138" t="s">
        <v>845</v>
      </c>
      <c r="X26" t="str">
        <f t="shared" si="0"/>
        <v/>
      </c>
      <c r="Y26" t="str">
        <f t="shared" si="1"/>
        <v/>
      </c>
    </row>
    <row r="27" spans="1:25" hidden="1" x14ac:dyDescent="0.25">
      <c r="A27" s="138">
        <v>71</v>
      </c>
      <c r="B27">
        <v>32</v>
      </c>
      <c r="C27" s="138">
        <v>27260800</v>
      </c>
      <c r="D27">
        <v>27</v>
      </c>
      <c r="E27">
        <v>26</v>
      </c>
      <c r="F27">
        <v>0</v>
      </c>
      <c r="G27" s="379">
        <v>800</v>
      </c>
      <c r="H27" s="374" t="s">
        <v>846</v>
      </c>
      <c r="I27" s="378">
        <v>46439</v>
      </c>
      <c r="J27" t="s">
        <v>2117</v>
      </c>
      <c r="K27" s="375" t="s">
        <v>846</v>
      </c>
      <c r="L27" s="385" t="s">
        <v>846</v>
      </c>
      <c r="M27" s="375" t="s">
        <v>853</v>
      </c>
      <c r="N27" s="138" t="s">
        <v>853</v>
      </c>
      <c r="O27" s="375">
        <v>261010</v>
      </c>
      <c r="P27" s="375">
        <v>1</v>
      </c>
      <c r="Q27" t="s">
        <v>1591</v>
      </c>
      <c r="R27" s="138" t="s">
        <v>1716</v>
      </c>
      <c r="S27">
        <v>1</v>
      </c>
      <c r="T27">
        <v>1</v>
      </c>
      <c r="U27" s="138" t="s">
        <v>845</v>
      </c>
      <c r="X27" t="str">
        <f t="shared" si="0"/>
        <v/>
      </c>
      <c r="Y27" t="str">
        <f t="shared" si="1"/>
        <v/>
      </c>
    </row>
    <row r="28" spans="1:25" hidden="1" x14ac:dyDescent="0.25">
      <c r="A28" s="138">
        <v>72</v>
      </c>
      <c r="B28">
        <v>33</v>
      </c>
      <c r="C28" s="138">
        <v>26260801</v>
      </c>
      <c r="D28">
        <v>26</v>
      </c>
      <c r="E28">
        <v>26</v>
      </c>
      <c r="F28">
        <v>0</v>
      </c>
      <c r="G28">
        <v>801</v>
      </c>
      <c r="H28" s="374" t="s">
        <v>846</v>
      </c>
      <c r="I28" s="376">
        <v>46348</v>
      </c>
      <c r="J28" t="s">
        <v>2118</v>
      </c>
      <c r="K28" s="375">
        <v>34</v>
      </c>
      <c r="L28" s="385">
        <v>34</v>
      </c>
      <c r="M28" s="375" t="s">
        <v>854</v>
      </c>
      <c r="N28" s="138" t="s">
        <v>854</v>
      </c>
      <c r="O28" s="375"/>
      <c r="P28" s="375"/>
      <c r="R28" s="138" t="s">
        <v>1723</v>
      </c>
      <c r="S28">
        <v>1</v>
      </c>
      <c r="T28">
        <v>1</v>
      </c>
      <c r="U28" s="138" t="s">
        <v>845</v>
      </c>
      <c r="X28" t="str">
        <f t="shared" si="0"/>
        <v/>
      </c>
      <c r="Y28" t="str">
        <f t="shared" si="1"/>
        <v/>
      </c>
    </row>
    <row r="29" spans="1:25" hidden="1" x14ac:dyDescent="0.25">
      <c r="A29" s="138">
        <v>74</v>
      </c>
      <c r="B29">
        <v>431</v>
      </c>
      <c r="C29" s="138">
        <v>27268800</v>
      </c>
      <c r="D29">
        <v>27</v>
      </c>
      <c r="E29">
        <v>26</v>
      </c>
      <c r="F29">
        <v>8</v>
      </c>
      <c r="G29" s="379">
        <v>800</v>
      </c>
      <c r="H29" s="374" t="s">
        <v>846</v>
      </c>
      <c r="I29" s="378">
        <v>46404</v>
      </c>
      <c r="J29" t="s">
        <v>2119</v>
      </c>
      <c r="K29" s="375">
        <v>44</v>
      </c>
      <c r="L29" s="385">
        <v>44</v>
      </c>
      <c r="M29" s="375" t="s">
        <v>1955</v>
      </c>
      <c r="N29" s="138" t="s">
        <v>1956</v>
      </c>
      <c r="O29" s="375">
        <v>261010</v>
      </c>
      <c r="P29" s="375">
        <v>1</v>
      </c>
      <c r="Q29" t="s">
        <v>1591</v>
      </c>
      <c r="R29" s="138" t="s">
        <v>1716</v>
      </c>
      <c r="S29">
        <v>1</v>
      </c>
      <c r="T29">
        <v>31</v>
      </c>
      <c r="U29" s="138" t="s">
        <v>890</v>
      </c>
      <c r="X29" t="str">
        <f t="shared" si="0"/>
        <v/>
      </c>
      <c r="Y29" t="str">
        <f t="shared" si="1"/>
        <v/>
      </c>
    </row>
    <row r="30" spans="1:25" hidden="1" x14ac:dyDescent="0.25">
      <c r="A30" s="138">
        <v>81</v>
      </c>
      <c r="B30">
        <v>55</v>
      </c>
      <c r="C30" s="138">
        <v>27260811</v>
      </c>
      <c r="D30">
        <v>27</v>
      </c>
      <c r="E30">
        <v>26</v>
      </c>
      <c r="F30">
        <v>0</v>
      </c>
      <c r="G30" s="379">
        <v>811</v>
      </c>
      <c r="H30" s="374" t="s">
        <v>846</v>
      </c>
      <c r="I30" s="376">
        <v>46432</v>
      </c>
      <c r="J30" t="s">
        <v>2120</v>
      </c>
      <c r="K30" s="375">
        <v>49</v>
      </c>
      <c r="L30" s="385">
        <v>49</v>
      </c>
      <c r="M30" s="375" t="s">
        <v>2121</v>
      </c>
      <c r="N30" s="138" t="s">
        <v>1957</v>
      </c>
      <c r="O30" s="375"/>
      <c r="P30" s="375"/>
      <c r="R30" s="138" t="s">
        <v>1723</v>
      </c>
      <c r="S30">
        <v>1</v>
      </c>
      <c r="T30">
        <v>1</v>
      </c>
      <c r="U30" s="138" t="s">
        <v>845</v>
      </c>
      <c r="X30" t="str">
        <f t="shared" si="0"/>
        <v/>
      </c>
      <c r="Y30" t="str">
        <f t="shared" si="1"/>
        <v/>
      </c>
    </row>
    <row r="31" spans="1:25" x14ac:dyDescent="0.25">
      <c r="A31" s="138">
        <v>104</v>
      </c>
      <c r="B31">
        <v>63</v>
      </c>
      <c r="C31" s="138">
        <v>26261700</v>
      </c>
      <c r="D31">
        <v>26</v>
      </c>
      <c r="E31">
        <v>26</v>
      </c>
      <c r="F31">
        <v>1</v>
      </c>
      <c r="G31" s="379">
        <v>700</v>
      </c>
      <c r="H31" s="374" t="s">
        <v>846</v>
      </c>
      <c r="I31" s="378">
        <v>46152</v>
      </c>
      <c r="J31" t="s">
        <v>2089</v>
      </c>
      <c r="K31" s="375">
        <v>74</v>
      </c>
      <c r="L31" s="385">
        <v>74</v>
      </c>
      <c r="M31" s="375" t="s">
        <v>2122</v>
      </c>
      <c r="N31" s="138" t="s">
        <v>2123</v>
      </c>
      <c r="O31" s="375">
        <v>262030</v>
      </c>
      <c r="P31" s="375">
        <v>3</v>
      </c>
      <c r="Q31" t="s">
        <v>849</v>
      </c>
      <c r="R31" s="138" t="s">
        <v>1719</v>
      </c>
      <c r="S31">
        <v>1</v>
      </c>
      <c r="X31" t="str">
        <f t="shared" si="0"/>
        <v/>
      </c>
      <c r="Y31" t="str">
        <f t="shared" si="1"/>
        <v/>
      </c>
    </row>
    <row r="32" spans="1:25" x14ac:dyDescent="0.25">
      <c r="A32" s="138">
        <v>105</v>
      </c>
      <c r="C32" s="138">
        <v>26261701</v>
      </c>
      <c r="D32">
        <v>26</v>
      </c>
      <c r="E32">
        <v>26</v>
      </c>
      <c r="F32">
        <v>1</v>
      </c>
      <c r="G32" s="379">
        <v>701</v>
      </c>
      <c r="H32" s="374" t="s">
        <v>846</v>
      </c>
      <c r="I32" s="378">
        <v>46319</v>
      </c>
      <c r="J32" t="s">
        <v>2124</v>
      </c>
      <c r="K32" s="375">
        <v>2</v>
      </c>
      <c r="L32" s="385">
        <v>2</v>
      </c>
      <c r="M32" s="375" t="s">
        <v>1958</v>
      </c>
      <c r="N32" s="138" t="s">
        <v>1959</v>
      </c>
      <c r="O32" s="375">
        <v>262030</v>
      </c>
      <c r="P32" s="375">
        <v>3</v>
      </c>
      <c r="Q32" t="s">
        <v>849</v>
      </c>
      <c r="R32" s="138" t="s">
        <v>1719</v>
      </c>
      <c r="S32">
        <v>1</v>
      </c>
      <c r="X32" t="str">
        <f t="shared" si="0"/>
        <v/>
      </c>
      <c r="Y32" t="str">
        <f t="shared" si="1"/>
        <v/>
      </c>
    </row>
    <row r="33" spans="1:25" hidden="1" x14ac:dyDescent="0.25">
      <c r="A33" s="138">
        <v>106</v>
      </c>
      <c r="C33" s="138">
        <v>26261701</v>
      </c>
      <c r="D33">
        <v>26</v>
      </c>
      <c r="E33">
        <v>26</v>
      </c>
      <c r="F33">
        <v>1</v>
      </c>
      <c r="G33" s="379">
        <v>701</v>
      </c>
      <c r="H33" s="374" t="s">
        <v>846</v>
      </c>
      <c r="I33" s="378">
        <v>46320</v>
      </c>
      <c r="J33" t="s">
        <v>2125</v>
      </c>
      <c r="K33" s="375">
        <v>2</v>
      </c>
      <c r="L33" s="385">
        <v>2</v>
      </c>
      <c r="M33" s="375" t="s">
        <v>1958</v>
      </c>
      <c r="N33" s="138" t="s">
        <v>1959</v>
      </c>
      <c r="O33" s="375">
        <v>262030</v>
      </c>
      <c r="P33" s="375">
        <v>3</v>
      </c>
      <c r="Q33" t="s">
        <v>849</v>
      </c>
      <c r="R33" s="138" t="s">
        <v>1719</v>
      </c>
      <c r="S33">
        <v>1</v>
      </c>
      <c r="X33" t="str">
        <f t="shared" si="0"/>
        <v>##</v>
      </c>
      <c r="Y33" t="str">
        <f t="shared" si="1"/>
        <v/>
      </c>
    </row>
    <row r="34" spans="1:25" x14ac:dyDescent="0.25">
      <c r="A34" s="138">
        <v>141</v>
      </c>
      <c r="B34">
        <v>81</v>
      </c>
      <c r="C34" s="138">
        <v>26261150</v>
      </c>
      <c r="D34">
        <v>26</v>
      </c>
      <c r="E34">
        <v>26</v>
      </c>
      <c r="F34">
        <v>1</v>
      </c>
      <c r="G34" s="379">
        <v>150</v>
      </c>
      <c r="H34" s="374" t="s">
        <v>846</v>
      </c>
      <c r="I34" s="376">
        <v>46137</v>
      </c>
      <c r="J34" t="s">
        <v>2126</v>
      </c>
      <c r="K34" s="375">
        <v>75</v>
      </c>
      <c r="L34" s="385">
        <v>75</v>
      </c>
      <c r="M34" s="375" t="s">
        <v>1728</v>
      </c>
      <c r="N34" s="138" t="s">
        <v>1960</v>
      </c>
      <c r="O34" s="375">
        <v>262030</v>
      </c>
      <c r="P34" s="375">
        <v>3</v>
      </c>
      <c r="Q34" t="s">
        <v>849</v>
      </c>
      <c r="R34" s="138" t="s">
        <v>1719</v>
      </c>
      <c r="S34">
        <v>1</v>
      </c>
      <c r="T34">
        <v>3</v>
      </c>
      <c r="U34" s="138" t="s">
        <v>855</v>
      </c>
      <c r="X34" t="str">
        <f t="shared" si="0"/>
        <v/>
      </c>
      <c r="Y34" t="str">
        <f t="shared" si="1"/>
        <v/>
      </c>
    </row>
    <row r="35" spans="1:25" x14ac:dyDescent="0.25">
      <c r="A35" s="138">
        <v>142</v>
      </c>
      <c r="B35">
        <v>79</v>
      </c>
      <c r="C35" s="138">
        <v>26261151</v>
      </c>
      <c r="D35">
        <v>26</v>
      </c>
      <c r="E35">
        <v>26</v>
      </c>
      <c r="F35">
        <v>1</v>
      </c>
      <c r="G35" s="379">
        <v>151</v>
      </c>
      <c r="H35" s="374" t="s">
        <v>846</v>
      </c>
      <c r="I35" s="378">
        <v>46222</v>
      </c>
      <c r="J35" t="s">
        <v>2127</v>
      </c>
      <c r="K35" s="377">
        <v>79</v>
      </c>
      <c r="L35" s="386">
        <v>79</v>
      </c>
      <c r="M35" s="377" t="s">
        <v>1727</v>
      </c>
      <c r="N35" s="138" t="s">
        <v>860</v>
      </c>
      <c r="O35" s="375">
        <v>262030</v>
      </c>
      <c r="P35" s="375">
        <v>3</v>
      </c>
      <c r="Q35" t="s">
        <v>849</v>
      </c>
      <c r="R35" s="138" t="s">
        <v>1719</v>
      </c>
      <c r="S35">
        <v>1</v>
      </c>
      <c r="T35">
        <v>3</v>
      </c>
      <c r="U35" s="138" t="s">
        <v>855</v>
      </c>
      <c r="X35" t="str">
        <f t="shared" si="0"/>
        <v/>
      </c>
      <c r="Y35" t="str">
        <f t="shared" si="1"/>
        <v/>
      </c>
    </row>
    <row r="36" spans="1:25" x14ac:dyDescent="0.25">
      <c r="A36" s="138">
        <v>143</v>
      </c>
      <c r="B36">
        <v>83</v>
      </c>
      <c r="C36" s="138">
        <v>26261152</v>
      </c>
      <c r="D36">
        <v>26</v>
      </c>
      <c r="E36">
        <v>26</v>
      </c>
      <c r="F36">
        <v>1</v>
      </c>
      <c r="G36">
        <v>152</v>
      </c>
      <c r="H36" s="374" t="s">
        <v>846</v>
      </c>
      <c r="I36" s="378">
        <v>46263</v>
      </c>
      <c r="J36" t="s">
        <v>2128</v>
      </c>
      <c r="K36" s="375">
        <v>77</v>
      </c>
      <c r="L36" s="385">
        <v>77</v>
      </c>
      <c r="M36" s="138" t="s">
        <v>1961</v>
      </c>
      <c r="N36" s="138" t="s">
        <v>1962</v>
      </c>
      <c r="O36" s="375">
        <v>262030</v>
      </c>
      <c r="P36" s="375">
        <v>3</v>
      </c>
      <c r="Q36" t="s">
        <v>849</v>
      </c>
      <c r="R36" s="138" t="s">
        <v>1719</v>
      </c>
      <c r="S36">
        <v>1</v>
      </c>
      <c r="T36">
        <v>3</v>
      </c>
      <c r="U36" s="138" t="s">
        <v>855</v>
      </c>
      <c r="X36" t="str">
        <f t="shared" si="0"/>
        <v/>
      </c>
      <c r="Y36" t="str">
        <f t="shared" si="1"/>
        <v/>
      </c>
    </row>
    <row r="37" spans="1:25" x14ac:dyDescent="0.25">
      <c r="A37" s="138">
        <v>146</v>
      </c>
      <c r="B37">
        <v>82</v>
      </c>
      <c r="C37" s="138">
        <v>26261161</v>
      </c>
      <c r="D37">
        <v>26</v>
      </c>
      <c r="E37">
        <v>26</v>
      </c>
      <c r="F37">
        <v>1</v>
      </c>
      <c r="G37">
        <v>161</v>
      </c>
      <c r="H37" s="374" t="s">
        <v>846</v>
      </c>
      <c r="I37" s="376">
        <v>46172</v>
      </c>
      <c r="J37" t="s">
        <v>2105</v>
      </c>
      <c r="K37" s="375">
        <v>47</v>
      </c>
      <c r="L37" s="385">
        <v>47</v>
      </c>
      <c r="M37" s="375" t="s">
        <v>2129</v>
      </c>
      <c r="N37" s="138" t="s">
        <v>2130</v>
      </c>
      <c r="O37" s="375"/>
      <c r="P37" s="375"/>
      <c r="R37" s="138" t="s">
        <v>2131</v>
      </c>
      <c r="S37">
        <v>6</v>
      </c>
      <c r="T37">
        <v>3</v>
      </c>
      <c r="U37" s="138" t="s">
        <v>855</v>
      </c>
      <c r="X37" t="str">
        <f t="shared" si="0"/>
        <v/>
      </c>
      <c r="Y37" t="str">
        <f t="shared" si="1"/>
        <v/>
      </c>
    </row>
    <row r="38" spans="1:25" x14ac:dyDescent="0.25">
      <c r="A38" s="138">
        <v>148</v>
      </c>
      <c r="B38">
        <v>85</v>
      </c>
      <c r="C38" s="138">
        <v>26261163</v>
      </c>
      <c r="D38">
        <v>26</v>
      </c>
      <c r="E38">
        <v>26</v>
      </c>
      <c r="F38">
        <v>1</v>
      </c>
      <c r="G38" s="379">
        <v>163</v>
      </c>
      <c r="H38" s="374" t="s">
        <v>846</v>
      </c>
      <c r="I38" s="378">
        <v>46291</v>
      </c>
      <c r="J38" t="s">
        <v>2132</v>
      </c>
      <c r="K38" s="375" t="s">
        <v>846</v>
      </c>
      <c r="L38" s="385" t="s">
        <v>846</v>
      </c>
      <c r="M38" s="375" t="s">
        <v>2133</v>
      </c>
      <c r="N38" s="138" t="s">
        <v>2134</v>
      </c>
      <c r="O38" s="375">
        <v>262030</v>
      </c>
      <c r="P38" s="375">
        <v>3</v>
      </c>
      <c r="Q38" t="s">
        <v>849</v>
      </c>
      <c r="R38" s="138" t="s">
        <v>1719</v>
      </c>
      <c r="S38">
        <v>6</v>
      </c>
      <c r="T38">
        <v>3</v>
      </c>
      <c r="U38" s="138" t="s">
        <v>855</v>
      </c>
      <c r="X38" t="str">
        <f t="shared" si="0"/>
        <v/>
      </c>
      <c r="Y38" t="str">
        <f t="shared" si="1"/>
        <v/>
      </c>
    </row>
    <row r="39" spans="1:25" x14ac:dyDescent="0.25">
      <c r="A39" s="138">
        <v>151</v>
      </c>
      <c r="C39" s="138">
        <v>26261800</v>
      </c>
      <c r="D39">
        <v>26</v>
      </c>
      <c r="E39">
        <v>26</v>
      </c>
      <c r="F39">
        <v>1</v>
      </c>
      <c r="G39" s="379">
        <v>800</v>
      </c>
      <c r="H39" s="374" t="s">
        <v>846</v>
      </c>
      <c r="I39" s="378">
        <v>46333</v>
      </c>
      <c r="J39" t="s">
        <v>2135</v>
      </c>
      <c r="K39" s="375">
        <v>37</v>
      </c>
      <c r="L39" s="385">
        <v>37</v>
      </c>
      <c r="M39" s="375" t="s">
        <v>2136</v>
      </c>
      <c r="N39" s="138" t="s">
        <v>1963</v>
      </c>
      <c r="O39" s="375"/>
      <c r="P39" s="375"/>
      <c r="R39" s="138" t="s">
        <v>1723</v>
      </c>
      <c r="S39">
        <v>6</v>
      </c>
      <c r="T39">
        <v>3</v>
      </c>
      <c r="U39" s="138" t="s">
        <v>855</v>
      </c>
      <c r="X39" t="str">
        <f t="shared" si="0"/>
        <v/>
      </c>
      <c r="Y39" t="str">
        <f t="shared" si="1"/>
        <v/>
      </c>
    </row>
    <row r="40" spans="1:25" x14ac:dyDescent="0.25">
      <c r="A40" s="138">
        <v>162</v>
      </c>
      <c r="B40">
        <v>93</v>
      </c>
      <c r="C40" s="138">
        <v>26261200</v>
      </c>
      <c r="D40">
        <v>26</v>
      </c>
      <c r="E40">
        <v>26</v>
      </c>
      <c r="F40">
        <v>1</v>
      </c>
      <c r="G40" s="379">
        <v>200</v>
      </c>
      <c r="H40" s="374" t="s">
        <v>846</v>
      </c>
      <c r="I40" s="378">
        <v>46263</v>
      </c>
      <c r="J40" t="s">
        <v>2128</v>
      </c>
      <c r="K40" s="375">
        <v>67</v>
      </c>
      <c r="L40" s="385">
        <v>67</v>
      </c>
      <c r="M40" s="375" t="s">
        <v>1730</v>
      </c>
      <c r="N40" s="138" t="s">
        <v>1964</v>
      </c>
      <c r="O40" s="375">
        <v>262030</v>
      </c>
      <c r="P40" s="375">
        <v>3</v>
      </c>
      <c r="Q40" t="s">
        <v>849</v>
      </c>
      <c r="R40" s="138" t="s">
        <v>1719</v>
      </c>
      <c r="S40">
        <v>1</v>
      </c>
      <c r="T40">
        <v>4</v>
      </c>
      <c r="U40" s="138" t="s">
        <v>857</v>
      </c>
      <c r="X40" t="str">
        <f t="shared" si="0"/>
        <v/>
      </c>
      <c r="Y40" t="str">
        <f t="shared" si="1"/>
        <v/>
      </c>
    </row>
    <row r="41" spans="1:25" x14ac:dyDescent="0.25">
      <c r="A41" s="138">
        <v>163</v>
      </c>
      <c r="B41">
        <v>94</v>
      </c>
      <c r="C41" s="138">
        <v>26261201</v>
      </c>
      <c r="D41">
        <v>26</v>
      </c>
      <c r="E41">
        <v>26</v>
      </c>
      <c r="F41">
        <v>1</v>
      </c>
      <c r="G41" s="379">
        <v>201</v>
      </c>
      <c r="H41" s="374" t="s">
        <v>846</v>
      </c>
      <c r="I41" s="378">
        <v>46166</v>
      </c>
      <c r="J41" t="s">
        <v>2137</v>
      </c>
      <c r="K41" s="375">
        <v>59</v>
      </c>
      <c r="L41" s="385">
        <v>59</v>
      </c>
      <c r="M41" s="375" t="s">
        <v>1731</v>
      </c>
      <c r="N41" s="138" t="s">
        <v>1965</v>
      </c>
      <c r="O41" s="375"/>
      <c r="P41" s="375"/>
      <c r="R41" s="138" t="s">
        <v>1966</v>
      </c>
      <c r="S41">
        <v>1</v>
      </c>
      <c r="T41">
        <v>4</v>
      </c>
      <c r="U41" s="138" t="s">
        <v>857</v>
      </c>
      <c r="X41" t="str">
        <f t="shared" si="0"/>
        <v/>
      </c>
      <c r="Y41" t="str">
        <f t="shared" si="1"/>
        <v/>
      </c>
    </row>
    <row r="42" spans="1:25" x14ac:dyDescent="0.25">
      <c r="A42" s="138">
        <v>164</v>
      </c>
      <c r="B42">
        <v>92</v>
      </c>
      <c r="C42" s="138">
        <v>26261202</v>
      </c>
      <c r="D42">
        <v>26</v>
      </c>
      <c r="E42">
        <v>26</v>
      </c>
      <c r="F42">
        <v>1</v>
      </c>
      <c r="G42">
        <v>202</v>
      </c>
      <c r="H42" s="374" t="s">
        <v>846</v>
      </c>
      <c r="I42" s="378">
        <v>46131</v>
      </c>
      <c r="J42" t="s">
        <v>2088</v>
      </c>
      <c r="K42" s="375">
        <v>61</v>
      </c>
      <c r="L42" s="385">
        <v>61</v>
      </c>
      <c r="M42" s="375" t="s">
        <v>1729</v>
      </c>
      <c r="N42" s="138" t="s">
        <v>1967</v>
      </c>
      <c r="O42" s="375"/>
      <c r="P42" s="375"/>
      <c r="R42" s="138" t="s">
        <v>1966</v>
      </c>
      <c r="S42">
        <v>1</v>
      </c>
      <c r="T42">
        <v>4</v>
      </c>
      <c r="U42" s="138" t="s">
        <v>857</v>
      </c>
      <c r="X42" t="str">
        <f t="shared" si="0"/>
        <v/>
      </c>
      <c r="Y42" t="str">
        <f t="shared" si="1"/>
        <v/>
      </c>
    </row>
    <row r="43" spans="1:25" x14ac:dyDescent="0.25">
      <c r="A43" s="138">
        <v>167</v>
      </c>
      <c r="B43">
        <v>91</v>
      </c>
      <c r="C43" s="138">
        <v>26261211</v>
      </c>
      <c r="D43">
        <v>26</v>
      </c>
      <c r="E43">
        <v>26</v>
      </c>
      <c r="F43">
        <v>1</v>
      </c>
      <c r="G43" s="379">
        <v>211</v>
      </c>
      <c r="H43" s="374" t="s">
        <v>846</v>
      </c>
      <c r="I43" s="378">
        <v>46185</v>
      </c>
      <c r="J43" t="s">
        <v>2138</v>
      </c>
      <c r="K43" s="375">
        <v>46</v>
      </c>
      <c r="L43" s="385">
        <v>46</v>
      </c>
      <c r="M43" s="375" t="s">
        <v>2139</v>
      </c>
      <c r="N43" s="138" t="s">
        <v>2140</v>
      </c>
      <c r="O43" s="375"/>
      <c r="P43" s="375"/>
      <c r="R43" s="138" t="s">
        <v>1966</v>
      </c>
      <c r="S43">
        <v>6</v>
      </c>
      <c r="T43">
        <v>4</v>
      </c>
      <c r="U43" s="138" t="s">
        <v>857</v>
      </c>
      <c r="X43" t="str">
        <f t="shared" si="0"/>
        <v/>
      </c>
      <c r="Y43" t="str">
        <f t="shared" si="1"/>
        <v/>
      </c>
    </row>
    <row r="44" spans="1:25" x14ac:dyDescent="0.25">
      <c r="A44" s="138">
        <v>171</v>
      </c>
      <c r="B44">
        <v>95</v>
      </c>
      <c r="C44" s="138">
        <v>26261840</v>
      </c>
      <c r="D44">
        <v>26</v>
      </c>
      <c r="E44">
        <v>26</v>
      </c>
      <c r="F44">
        <v>1</v>
      </c>
      <c r="G44" s="379">
        <v>840</v>
      </c>
      <c r="H44" s="374" t="s">
        <v>846</v>
      </c>
      <c r="I44" s="378">
        <v>46355</v>
      </c>
      <c r="J44" t="s">
        <v>2141</v>
      </c>
      <c r="K44" s="375">
        <v>42</v>
      </c>
      <c r="L44" s="385">
        <v>42</v>
      </c>
      <c r="M44" s="375" t="s">
        <v>1732</v>
      </c>
      <c r="N44" s="138" t="s">
        <v>160</v>
      </c>
      <c r="O44" s="375"/>
      <c r="P44" s="375"/>
      <c r="R44" s="138" t="s">
        <v>1968</v>
      </c>
      <c r="S44">
        <v>1</v>
      </c>
      <c r="T44">
        <v>4</v>
      </c>
      <c r="U44" s="138" t="s">
        <v>857</v>
      </c>
      <c r="X44" t="str">
        <f t="shared" si="0"/>
        <v/>
      </c>
      <c r="Y44" t="str">
        <f t="shared" si="1"/>
        <v/>
      </c>
    </row>
    <row r="45" spans="1:25" x14ac:dyDescent="0.25">
      <c r="A45" s="138">
        <v>185</v>
      </c>
      <c r="B45">
        <v>101</v>
      </c>
      <c r="C45" s="138">
        <v>26261261</v>
      </c>
      <c r="D45">
        <v>26</v>
      </c>
      <c r="E45">
        <v>26</v>
      </c>
      <c r="F45">
        <v>1</v>
      </c>
      <c r="G45" s="380">
        <v>261</v>
      </c>
      <c r="H45" s="374" t="s">
        <v>846</v>
      </c>
      <c r="I45" s="378">
        <v>46158</v>
      </c>
      <c r="J45" t="s">
        <v>2142</v>
      </c>
      <c r="K45" s="377">
        <v>50</v>
      </c>
      <c r="L45" s="386">
        <v>50</v>
      </c>
      <c r="M45" s="375" t="s">
        <v>2143</v>
      </c>
      <c r="N45" s="138" t="s">
        <v>2144</v>
      </c>
      <c r="O45" s="375"/>
      <c r="P45" s="375"/>
      <c r="R45" s="138" t="s">
        <v>1969</v>
      </c>
      <c r="S45">
        <v>6</v>
      </c>
      <c r="T45">
        <v>5</v>
      </c>
      <c r="U45" s="138" t="s">
        <v>858</v>
      </c>
      <c r="X45" t="str">
        <f t="shared" si="0"/>
        <v/>
      </c>
      <c r="Y45" t="str">
        <f t="shared" si="1"/>
        <v/>
      </c>
    </row>
    <row r="46" spans="1:25" hidden="1" x14ac:dyDescent="0.25">
      <c r="A46" s="138">
        <v>191</v>
      </c>
      <c r="B46">
        <v>103</v>
      </c>
      <c r="C46" s="138">
        <v>26261860</v>
      </c>
      <c r="D46">
        <v>26</v>
      </c>
      <c r="E46">
        <v>26</v>
      </c>
      <c r="F46">
        <v>1</v>
      </c>
      <c r="G46" s="379">
        <v>860</v>
      </c>
      <c r="H46" s="374" t="s">
        <v>846</v>
      </c>
      <c r="I46" s="378">
        <v>46307</v>
      </c>
      <c r="J46" t="s">
        <v>2145</v>
      </c>
      <c r="K46" s="375" t="s">
        <v>846</v>
      </c>
      <c r="L46" s="385" t="s">
        <v>846</v>
      </c>
      <c r="M46" s="375" t="s">
        <v>1733</v>
      </c>
      <c r="N46" s="138" t="s">
        <v>1970</v>
      </c>
      <c r="O46" s="375"/>
      <c r="P46" s="375"/>
      <c r="R46" s="138" t="s">
        <v>2146</v>
      </c>
      <c r="S46">
        <v>1</v>
      </c>
      <c r="T46">
        <v>5</v>
      </c>
      <c r="U46" s="138" t="s">
        <v>858</v>
      </c>
      <c r="X46" t="str">
        <f t="shared" si="0"/>
        <v/>
      </c>
      <c r="Y46" t="str">
        <f t="shared" si="1"/>
        <v/>
      </c>
    </row>
    <row r="47" spans="1:25" x14ac:dyDescent="0.25">
      <c r="A47" s="138">
        <v>192</v>
      </c>
      <c r="B47">
        <v>105</v>
      </c>
      <c r="C47" s="138">
        <v>26261861</v>
      </c>
      <c r="D47">
        <v>26</v>
      </c>
      <c r="E47">
        <v>26</v>
      </c>
      <c r="F47">
        <v>1</v>
      </c>
      <c r="G47" s="379">
        <v>861</v>
      </c>
      <c r="H47" s="374" t="s">
        <v>846</v>
      </c>
      <c r="I47" s="378">
        <v>46341</v>
      </c>
      <c r="J47" t="s">
        <v>2147</v>
      </c>
      <c r="K47" s="375">
        <v>80</v>
      </c>
      <c r="L47" s="385">
        <v>80</v>
      </c>
      <c r="M47" s="377" t="s">
        <v>1734</v>
      </c>
      <c r="N47" s="138" t="s">
        <v>161</v>
      </c>
      <c r="O47" s="375"/>
      <c r="P47" s="375"/>
      <c r="R47" s="138" t="s">
        <v>1971</v>
      </c>
      <c r="S47">
        <v>1</v>
      </c>
      <c r="T47">
        <v>5</v>
      </c>
      <c r="U47" s="138" t="s">
        <v>858</v>
      </c>
      <c r="X47" t="str">
        <f t="shared" si="0"/>
        <v/>
      </c>
      <c r="Y47" t="str">
        <f t="shared" si="1"/>
        <v/>
      </c>
    </row>
    <row r="48" spans="1:25" x14ac:dyDescent="0.25">
      <c r="A48" s="138">
        <v>193</v>
      </c>
      <c r="C48" s="138">
        <v>26261862</v>
      </c>
      <c r="D48">
        <v>26</v>
      </c>
      <c r="E48">
        <v>26</v>
      </c>
      <c r="F48">
        <v>1</v>
      </c>
      <c r="G48" s="379">
        <v>862</v>
      </c>
      <c r="H48" s="374" t="s">
        <v>846</v>
      </c>
      <c r="I48" s="378">
        <v>46333</v>
      </c>
      <c r="J48" t="s">
        <v>2135</v>
      </c>
      <c r="K48" s="375">
        <v>36</v>
      </c>
      <c r="L48" s="385">
        <v>36</v>
      </c>
      <c r="M48" s="375" t="s">
        <v>1972</v>
      </c>
      <c r="N48" s="138" t="s">
        <v>1973</v>
      </c>
      <c r="O48" s="375"/>
      <c r="P48" s="375"/>
      <c r="R48" s="138" t="s">
        <v>1971</v>
      </c>
      <c r="S48">
        <v>6</v>
      </c>
      <c r="T48">
        <v>5</v>
      </c>
      <c r="U48" s="138" t="s">
        <v>858</v>
      </c>
      <c r="X48" t="str">
        <f t="shared" si="0"/>
        <v/>
      </c>
      <c r="Y48" t="str">
        <f t="shared" si="1"/>
        <v/>
      </c>
    </row>
    <row r="49" spans="1:25" x14ac:dyDescent="0.25">
      <c r="A49" s="138">
        <v>201</v>
      </c>
      <c r="B49">
        <v>113</v>
      </c>
      <c r="C49" s="138">
        <v>26261300</v>
      </c>
      <c r="D49">
        <v>26</v>
      </c>
      <c r="E49">
        <v>26</v>
      </c>
      <c r="F49">
        <v>1</v>
      </c>
      <c r="G49" s="379">
        <v>300</v>
      </c>
      <c r="H49" s="374" t="s">
        <v>846</v>
      </c>
      <c r="I49" s="378">
        <v>46270</v>
      </c>
      <c r="J49" t="s">
        <v>2090</v>
      </c>
      <c r="K49" s="375">
        <v>59</v>
      </c>
      <c r="L49" s="385">
        <v>59</v>
      </c>
      <c r="M49" s="375" t="s">
        <v>1738</v>
      </c>
      <c r="N49" s="138" t="s">
        <v>861</v>
      </c>
      <c r="O49" s="375">
        <v>263080</v>
      </c>
      <c r="P49" s="375">
        <v>6</v>
      </c>
      <c r="Q49" t="s">
        <v>1592</v>
      </c>
      <c r="R49" s="138" t="s">
        <v>2113</v>
      </c>
      <c r="S49">
        <v>1</v>
      </c>
      <c r="T49">
        <v>6</v>
      </c>
      <c r="U49" s="138" t="s">
        <v>859</v>
      </c>
      <c r="X49" t="str">
        <f t="shared" si="0"/>
        <v/>
      </c>
      <c r="Y49" t="str">
        <f t="shared" si="1"/>
        <v/>
      </c>
    </row>
    <row r="50" spans="1:25" hidden="1" x14ac:dyDescent="0.25">
      <c r="A50" s="138">
        <v>202</v>
      </c>
      <c r="B50">
        <v>114</v>
      </c>
      <c r="C50" s="138">
        <v>26261300</v>
      </c>
      <c r="D50">
        <v>26</v>
      </c>
      <c r="E50">
        <v>26</v>
      </c>
      <c r="F50">
        <v>1</v>
      </c>
      <c r="G50" s="379">
        <v>300</v>
      </c>
      <c r="H50" s="374" t="s">
        <v>846</v>
      </c>
      <c r="I50" s="378">
        <v>46271</v>
      </c>
      <c r="J50" t="s">
        <v>2148</v>
      </c>
      <c r="K50" s="375">
        <v>59</v>
      </c>
      <c r="L50" s="385">
        <v>59</v>
      </c>
      <c r="M50" s="375" t="s">
        <v>1738</v>
      </c>
      <c r="N50" s="138" t="s">
        <v>861</v>
      </c>
      <c r="O50" s="375">
        <v>263080</v>
      </c>
      <c r="P50" s="375">
        <v>6</v>
      </c>
      <c r="Q50" t="s">
        <v>1592</v>
      </c>
      <c r="R50" s="138" t="s">
        <v>2113</v>
      </c>
      <c r="S50">
        <v>1</v>
      </c>
      <c r="T50">
        <v>6</v>
      </c>
      <c r="U50" s="138" t="s">
        <v>859</v>
      </c>
      <c r="X50" t="str">
        <f t="shared" si="0"/>
        <v>##</v>
      </c>
      <c r="Y50" t="str">
        <f t="shared" si="1"/>
        <v/>
      </c>
    </row>
    <row r="51" spans="1:25" x14ac:dyDescent="0.25">
      <c r="A51" s="138">
        <v>203</v>
      </c>
      <c r="B51">
        <v>115</v>
      </c>
      <c r="C51" s="138">
        <v>26261301</v>
      </c>
      <c r="D51">
        <v>26</v>
      </c>
      <c r="E51">
        <v>26</v>
      </c>
      <c r="F51">
        <v>1</v>
      </c>
      <c r="G51" s="379">
        <v>301</v>
      </c>
      <c r="H51" s="374" t="s">
        <v>846</v>
      </c>
      <c r="I51" s="378">
        <v>46208</v>
      </c>
      <c r="J51" t="s">
        <v>2149</v>
      </c>
      <c r="K51" s="375">
        <v>6</v>
      </c>
      <c r="L51" s="385">
        <v>6</v>
      </c>
      <c r="M51" s="375" t="s">
        <v>1974</v>
      </c>
      <c r="N51" s="138" t="s">
        <v>1975</v>
      </c>
      <c r="O51" s="375">
        <v>263080</v>
      </c>
      <c r="P51" s="375">
        <v>6</v>
      </c>
      <c r="Q51" t="s">
        <v>1592</v>
      </c>
      <c r="R51" s="138" t="s">
        <v>2113</v>
      </c>
      <c r="S51">
        <v>1</v>
      </c>
      <c r="T51">
        <v>6</v>
      </c>
      <c r="U51" s="138" t="s">
        <v>859</v>
      </c>
      <c r="X51" t="str">
        <f t="shared" si="0"/>
        <v/>
      </c>
      <c r="Y51" t="str">
        <f t="shared" si="1"/>
        <v/>
      </c>
    </row>
    <row r="52" spans="1:25" x14ac:dyDescent="0.25">
      <c r="A52" s="138">
        <v>204</v>
      </c>
      <c r="B52">
        <v>117</v>
      </c>
      <c r="C52" s="138">
        <v>26261302</v>
      </c>
      <c r="D52">
        <v>26</v>
      </c>
      <c r="E52">
        <v>26</v>
      </c>
      <c r="F52">
        <v>1</v>
      </c>
      <c r="G52" s="379">
        <v>302</v>
      </c>
      <c r="H52" s="374" t="s">
        <v>846</v>
      </c>
      <c r="I52" s="376">
        <v>46131</v>
      </c>
      <c r="J52" t="s">
        <v>2088</v>
      </c>
      <c r="K52" s="375">
        <v>1</v>
      </c>
      <c r="L52" s="385">
        <v>1</v>
      </c>
      <c r="M52" s="375" t="s">
        <v>1976</v>
      </c>
      <c r="N52" s="138" t="s">
        <v>1977</v>
      </c>
      <c r="O52" s="375">
        <v>263080</v>
      </c>
      <c r="P52" s="375">
        <v>6</v>
      </c>
      <c r="Q52" t="s">
        <v>1592</v>
      </c>
      <c r="R52" s="138" t="s">
        <v>2113</v>
      </c>
      <c r="S52">
        <v>1</v>
      </c>
      <c r="T52">
        <v>6</v>
      </c>
      <c r="U52" s="138" t="s">
        <v>859</v>
      </c>
      <c r="X52" t="str">
        <f t="shared" si="0"/>
        <v/>
      </c>
      <c r="Y52" t="str">
        <f t="shared" si="1"/>
        <v/>
      </c>
    </row>
    <row r="53" spans="1:25" x14ac:dyDescent="0.25">
      <c r="A53" s="138">
        <v>205</v>
      </c>
      <c r="B53">
        <v>118</v>
      </c>
      <c r="C53" s="138">
        <v>26261303</v>
      </c>
      <c r="D53">
        <v>26</v>
      </c>
      <c r="E53">
        <v>26</v>
      </c>
      <c r="F53">
        <v>1</v>
      </c>
      <c r="G53" s="379">
        <v>303</v>
      </c>
      <c r="H53" s="374" t="s">
        <v>846</v>
      </c>
      <c r="I53" s="378">
        <v>46165</v>
      </c>
      <c r="J53" t="s">
        <v>2150</v>
      </c>
      <c r="K53" s="375">
        <v>2</v>
      </c>
      <c r="L53" s="385">
        <v>2</v>
      </c>
      <c r="M53" s="375" t="s">
        <v>1976</v>
      </c>
      <c r="N53" s="138" t="s">
        <v>1977</v>
      </c>
      <c r="O53" s="375">
        <v>263080</v>
      </c>
      <c r="P53" s="375">
        <v>6</v>
      </c>
      <c r="Q53" t="s">
        <v>1592</v>
      </c>
      <c r="R53" s="138" t="s">
        <v>2113</v>
      </c>
      <c r="S53">
        <v>1</v>
      </c>
      <c r="T53">
        <v>6</v>
      </c>
      <c r="U53" s="138" t="s">
        <v>859</v>
      </c>
      <c r="X53" t="str">
        <f t="shared" si="0"/>
        <v/>
      </c>
      <c r="Y53" t="str">
        <f t="shared" si="1"/>
        <v/>
      </c>
    </row>
    <row r="54" spans="1:25" x14ac:dyDescent="0.25">
      <c r="A54" s="138">
        <v>206</v>
      </c>
      <c r="B54">
        <v>119</v>
      </c>
      <c r="C54" s="138">
        <v>26261304</v>
      </c>
      <c r="D54">
        <v>26</v>
      </c>
      <c r="E54">
        <v>26</v>
      </c>
      <c r="F54">
        <v>1</v>
      </c>
      <c r="G54" s="379">
        <v>304</v>
      </c>
      <c r="H54" s="374" t="s">
        <v>846</v>
      </c>
      <c r="I54" s="378">
        <v>46329</v>
      </c>
      <c r="J54" t="s">
        <v>2151</v>
      </c>
      <c r="K54" s="375">
        <v>3</v>
      </c>
      <c r="L54" s="385">
        <v>3</v>
      </c>
      <c r="M54" s="375" t="s">
        <v>1976</v>
      </c>
      <c r="N54" s="138" t="s">
        <v>1977</v>
      </c>
      <c r="O54" s="375">
        <v>263080</v>
      </c>
      <c r="P54" s="375">
        <v>6</v>
      </c>
      <c r="Q54" t="s">
        <v>1592</v>
      </c>
      <c r="R54" s="138" t="s">
        <v>2113</v>
      </c>
      <c r="S54">
        <v>1</v>
      </c>
      <c r="T54">
        <v>6</v>
      </c>
      <c r="U54" s="138" t="s">
        <v>859</v>
      </c>
      <c r="X54" t="str">
        <f t="shared" si="0"/>
        <v/>
      </c>
      <c r="Y54" t="str">
        <f t="shared" si="1"/>
        <v/>
      </c>
    </row>
    <row r="55" spans="1:25" hidden="1" x14ac:dyDescent="0.25">
      <c r="A55" s="138">
        <v>207</v>
      </c>
      <c r="B55">
        <v>120</v>
      </c>
      <c r="C55" s="138">
        <v>26261304</v>
      </c>
      <c r="D55">
        <v>26</v>
      </c>
      <c r="E55">
        <v>26</v>
      </c>
      <c r="F55">
        <v>1</v>
      </c>
      <c r="G55" s="379">
        <v>304</v>
      </c>
      <c r="H55" s="374" t="s">
        <v>846</v>
      </c>
      <c r="I55" s="378">
        <v>46330</v>
      </c>
      <c r="J55" t="s">
        <v>2152</v>
      </c>
      <c r="K55" s="375">
        <v>3</v>
      </c>
      <c r="L55" s="385">
        <v>3</v>
      </c>
      <c r="M55" s="375" t="s">
        <v>1976</v>
      </c>
      <c r="N55" s="138" t="s">
        <v>1977</v>
      </c>
      <c r="O55" s="375">
        <v>263080</v>
      </c>
      <c r="P55" s="375">
        <v>6</v>
      </c>
      <c r="Q55" t="s">
        <v>1592</v>
      </c>
      <c r="R55" s="138" t="s">
        <v>2113</v>
      </c>
      <c r="S55">
        <v>1</v>
      </c>
      <c r="T55">
        <v>6</v>
      </c>
      <c r="U55" s="138" t="s">
        <v>859</v>
      </c>
      <c r="X55" t="str">
        <f t="shared" si="0"/>
        <v>##</v>
      </c>
      <c r="Y55" t="str">
        <f t="shared" si="1"/>
        <v/>
      </c>
    </row>
    <row r="56" spans="1:25" x14ac:dyDescent="0.25">
      <c r="A56" s="138">
        <v>208</v>
      </c>
      <c r="B56">
        <v>108</v>
      </c>
      <c r="C56" s="138">
        <v>26261305</v>
      </c>
      <c r="D56">
        <v>26</v>
      </c>
      <c r="E56">
        <v>26</v>
      </c>
      <c r="F56">
        <v>1</v>
      </c>
      <c r="G56" s="379">
        <v>305</v>
      </c>
      <c r="H56" s="374" t="s">
        <v>846</v>
      </c>
      <c r="I56" s="378">
        <v>46466</v>
      </c>
      <c r="J56" t="s">
        <v>2153</v>
      </c>
      <c r="K56" s="375">
        <v>4</v>
      </c>
      <c r="L56" s="385">
        <v>4</v>
      </c>
      <c r="M56" s="375" t="s">
        <v>1976</v>
      </c>
      <c r="N56" s="138" t="s">
        <v>1977</v>
      </c>
      <c r="O56" s="375">
        <v>263080</v>
      </c>
      <c r="P56" s="375">
        <v>6</v>
      </c>
      <c r="Q56" t="s">
        <v>1592</v>
      </c>
      <c r="R56" s="138" t="s">
        <v>2113</v>
      </c>
      <c r="S56">
        <v>1</v>
      </c>
      <c r="T56">
        <v>6</v>
      </c>
      <c r="U56" s="138" t="s">
        <v>859</v>
      </c>
      <c r="X56" t="str">
        <f t="shared" si="0"/>
        <v/>
      </c>
      <c r="Y56" t="str">
        <f t="shared" si="1"/>
        <v/>
      </c>
    </row>
    <row r="57" spans="1:25" x14ac:dyDescent="0.25">
      <c r="A57" s="138">
        <v>209</v>
      </c>
      <c r="B57">
        <v>109</v>
      </c>
      <c r="C57" s="138">
        <v>26261306</v>
      </c>
      <c r="D57">
        <v>26</v>
      </c>
      <c r="E57">
        <v>26</v>
      </c>
      <c r="F57">
        <v>1</v>
      </c>
      <c r="G57">
        <v>306</v>
      </c>
      <c r="H57" s="374" t="s">
        <v>846</v>
      </c>
      <c r="I57" s="378">
        <v>46277</v>
      </c>
      <c r="J57" t="s">
        <v>2154</v>
      </c>
      <c r="K57" s="375">
        <v>1</v>
      </c>
      <c r="L57" s="385">
        <v>1</v>
      </c>
      <c r="M57" s="375" t="s">
        <v>1735</v>
      </c>
      <c r="N57" s="138" t="s">
        <v>1736</v>
      </c>
      <c r="O57" s="375">
        <v>263080</v>
      </c>
      <c r="P57" s="375">
        <v>6</v>
      </c>
      <c r="Q57" t="s">
        <v>1592</v>
      </c>
      <c r="R57" s="138" t="s">
        <v>2113</v>
      </c>
      <c r="S57">
        <v>1</v>
      </c>
      <c r="T57">
        <v>6</v>
      </c>
      <c r="U57" s="138" t="s">
        <v>859</v>
      </c>
      <c r="X57" t="str">
        <f t="shared" si="0"/>
        <v/>
      </c>
      <c r="Y57" t="str">
        <f t="shared" si="1"/>
        <v/>
      </c>
    </row>
    <row r="58" spans="1:25" x14ac:dyDescent="0.25">
      <c r="A58" s="138">
        <v>210</v>
      </c>
      <c r="C58" s="138">
        <v>26261307</v>
      </c>
      <c r="D58">
        <v>26</v>
      </c>
      <c r="E58">
        <v>26</v>
      </c>
      <c r="F58">
        <v>1</v>
      </c>
      <c r="G58" s="379">
        <v>307</v>
      </c>
      <c r="H58" s="374" t="s">
        <v>846</v>
      </c>
      <c r="I58" s="378">
        <v>46362</v>
      </c>
      <c r="J58" t="s">
        <v>2155</v>
      </c>
      <c r="K58" s="375">
        <v>2</v>
      </c>
      <c r="L58" s="385">
        <v>2</v>
      </c>
      <c r="M58" s="375" t="s">
        <v>1735</v>
      </c>
      <c r="N58" s="138" t="s">
        <v>1736</v>
      </c>
      <c r="O58" s="375">
        <v>263080</v>
      </c>
      <c r="P58" s="375">
        <v>6</v>
      </c>
      <c r="Q58" t="s">
        <v>1592</v>
      </c>
      <c r="R58" s="138" t="s">
        <v>2113</v>
      </c>
      <c r="U58" s="138" t="s">
        <v>859</v>
      </c>
      <c r="X58" t="str">
        <f t="shared" si="0"/>
        <v/>
      </c>
      <c r="Y58" t="str">
        <f t="shared" si="1"/>
        <v/>
      </c>
    </row>
    <row r="59" spans="1:25" x14ac:dyDescent="0.25">
      <c r="A59" s="138">
        <v>211</v>
      </c>
      <c r="B59">
        <v>106</v>
      </c>
      <c r="C59" s="138">
        <v>26261311</v>
      </c>
      <c r="D59">
        <v>26</v>
      </c>
      <c r="E59">
        <v>26</v>
      </c>
      <c r="F59">
        <v>1</v>
      </c>
      <c r="G59" s="379">
        <v>311</v>
      </c>
      <c r="H59" s="374" t="s">
        <v>846</v>
      </c>
      <c r="I59" s="378">
        <v>46152</v>
      </c>
      <c r="J59" t="s">
        <v>2089</v>
      </c>
      <c r="K59" s="375" t="s">
        <v>846</v>
      </c>
      <c r="L59" s="385" t="s">
        <v>846</v>
      </c>
      <c r="M59" s="375" t="s">
        <v>2156</v>
      </c>
      <c r="N59" s="138" t="s">
        <v>2157</v>
      </c>
      <c r="O59" s="375">
        <v>263080</v>
      </c>
      <c r="P59" s="375">
        <v>6</v>
      </c>
      <c r="Q59" t="s">
        <v>1592</v>
      </c>
      <c r="R59" s="138" t="s">
        <v>2113</v>
      </c>
      <c r="S59">
        <v>6</v>
      </c>
      <c r="T59">
        <v>6</v>
      </c>
      <c r="U59" s="138" t="s">
        <v>859</v>
      </c>
      <c r="X59" t="str">
        <f t="shared" si="0"/>
        <v/>
      </c>
      <c r="Y59" t="str">
        <f t="shared" si="1"/>
        <v/>
      </c>
    </row>
    <row r="60" spans="1:25" x14ac:dyDescent="0.25">
      <c r="A60" s="138">
        <v>212</v>
      </c>
      <c r="B60">
        <v>111</v>
      </c>
      <c r="C60" s="138">
        <v>26261312</v>
      </c>
      <c r="D60">
        <v>26</v>
      </c>
      <c r="E60">
        <v>26</v>
      </c>
      <c r="F60">
        <v>1</v>
      </c>
      <c r="G60" s="379">
        <v>312</v>
      </c>
      <c r="H60" s="374" t="s">
        <v>846</v>
      </c>
      <c r="I60" s="378">
        <v>46180</v>
      </c>
      <c r="J60" t="s">
        <v>2158</v>
      </c>
      <c r="K60" s="375">
        <v>42</v>
      </c>
      <c r="L60" s="385">
        <v>42</v>
      </c>
      <c r="M60" s="375" t="s">
        <v>2159</v>
      </c>
      <c r="N60" s="138" t="s">
        <v>2160</v>
      </c>
      <c r="O60" s="375">
        <v>263080</v>
      </c>
      <c r="P60" s="375">
        <v>6</v>
      </c>
      <c r="Q60" t="s">
        <v>1592</v>
      </c>
      <c r="R60" s="138" t="s">
        <v>2113</v>
      </c>
      <c r="S60">
        <v>6</v>
      </c>
      <c r="T60">
        <v>6</v>
      </c>
      <c r="U60" s="138" t="s">
        <v>859</v>
      </c>
      <c r="X60" t="str">
        <f t="shared" si="0"/>
        <v/>
      </c>
      <c r="Y60" t="str">
        <f t="shared" si="1"/>
        <v/>
      </c>
    </row>
    <row r="61" spans="1:25" x14ac:dyDescent="0.25">
      <c r="A61" s="138">
        <v>213</v>
      </c>
      <c r="B61">
        <v>116</v>
      </c>
      <c r="C61" s="138">
        <v>26261313</v>
      </c>
      <c r="D61">
        <v>26</v>
      </c>
      <c r="E61">
        <v>26</v>
      </c>
      <c r="F61">
        <v>1</v>
      </c>
      <c r="G61" s="379">
        <v>313</v>
      </c>
      <c r="H61" s="374" t="s">
        <v>846</v>
      </c>
      <c r="I61" s="378">
        <v>46229</v>
      </c>
      <c r="J61" t="s">
        <v>2161</v>
      </c>
      <c r="K61" s="375">
        <v>6</v>
      </c>
      <c r="L61" s="385">
        <v>6</v>
      </c>
      <c r="M61" s="375" t="s">
        <v>2162</v>
      </c>
      <c r="N61" s="138" t="s">
        <v>2163</v>
      </c>
      <c r="O61" s="375">
        <v>263080</v>
      </c>
      <c r="P61" s="375">
        <v>6</v>
      </c>
      <c r="Q61" t="s">
        <v>1592</v>
      </c>
      <c r="R61" s="138" t="s">
        <v>2113</v>
      </c>
      <c r="S61">
        <v>1</v>
      </c>
      <c r="T61">
        <v>6</v>
      </c>
      <c r="U61" s="138" t="s">
        <v>859</v>
      </c>
      <c r="X61" t="str">
        <f t="shared" si="0"/>
        <v/>
      </c>
      <c r="Y61" t="str">
        <f t="shared" si="1"/>
        <v/>
      </c>
    </row>
    <row r="62" spans="1:25" x14ac:dyDescent="0.25">
      <c r="A62" s="138">
        <v>214</v>
      </c>
      <c r="B62">
        <v>110</v>
      </c>
      <c r="C62" s="138">
        <v>26261314</v>
      </c>
      <c r="D62">
        <v>26</v>
      </c>
      <c r="E62">
        <v>26</v>
      </c>
      <c r="F62">
        <v>1</v>
      </c>
      <c r="G62" s="379">
        <v>314</v>
      </c>
      <c r="H62" s="374" t="s">
        <v>846</v>
      </c>
      <c r="I62" s="378">
        <v>46271</v>
      </c>
      <c r="J62" t="s">
        <v>2164</v>
      </c>
      <c r="K62" s="375" t="s">
        <v>846</v>
      </c>
      <c r="M62" s="375" t="s">
        <v>2165</v>
      </c>
      <c r="N62" s="138" t="s">
        <v>2166</v>
      </c>
      <c r="O62" s="375">
        <v>263080</v>
      </c>
      <c r="P62" s="375">
        <v>6</v>
      </c>
      <c r="Q62" t="s">
        <v>1592</v>
      </c>
      <c r="R62" s="138" t="s">
        <v>2113</v>
      </c>
      <c r="S62">
        <v>6</v>
      </c>
      <c r="T62">
        <v>6</v>
      </c>
      <c r="U62" s="138" t="s">
        <v>859</v>
      </c>
      <c r="X62" t="str">
        <f t="shared" si="0"/>
        <v/>
      </c>
      <c r="Y62" t="str">
        <f t="shared" si="1"/>
        <v/>
      </c>
    </row>
    <row r="63" spans="1:25" x14ac:dyDescent="0.25">
      <c r="A63" s="138">
        <v>216</v>
      </c>
      <c r="B63">
        <v>112</v>
      </c>
      <c r="C63" s="138">
        <v>26261880</v>
      </c>
      <c r="D63">
        <v>26</v>
      </c>
      <c r="E63">
        <v>26</v>
      </c>
      <c r="F63">
        <v>1</v>
      </c>
      <c r="G63" s="379">
        <v>880</v>
      </c>
      <c r="H63" s="374" t="s">
        <v>846</v>
      </c>
      <c r="I63" s="378">
        <v>46285</v>
      </c>
      <c r="J63" t="s">
        <v>2167</v>
      </c>
      <c r="K63" s="377">
        <v>24</v>
      </c>
      <c r="L63" s="386">
        <v>24</v>
      </c>
      <c r="M63" s="377" t="s">
        <v>1737</v>
      </c>
      <c r="N63" s="138" t="s">
        <v>1978</v>
      </c>
      <c r="O63" s="375"/>
      <c r="P63" s="375"/>
      <c r="R63" s="138" t="s">
        <v>1979</v>
      </c>
      <c r="S63">
        <v>1</v>
      </c>
      <c r="T63">
        <v>6</v>
      </c>
      <c r="U63" s="138" t="s">
        <v>859</v>
      </c>
      <c r="X63" t="str">
        <f t="shared" si="0"/>
        <v/>
      </c>
      <c r="Y63" t="str">
        <f t="shared" si="1"/>
        <v/>
      </c>
    </row>
    <row r="64" spans="1:25" x14ac:dyDescent="0.25">
      <c r="A64" s="138">
        <v>218</v>
      </c>
      <c r="C64" s="138">
        <v>26261882</v>
      </c>
      <c r="D64">
        <v>26</v>
      </c>
      <c r="E64">
        <v>26</v>
      </c>
      <c r="F64">
        <v>1</v>
      </c>
      <c r="G64" s="379">
        <v>882</v>
      </c>
      <c r="H64" s="374" t="s">
        <v>846</v>
      </c>
      <c r="I64" s="378">
        <v>46362</v>
      </c>
      <c r="J64" t="s">
        <v>2155</v>
      </c>
      <c r="K64" s="375">
        <v>27</v>
      </c>
      <c r="L64" s="385">
        <v>27</v>
      </c>
      <c r="M64" s="375" t="s">
        <v>2168</v>
      </c>
      <c r="N64" s="138" t="s">
        <v>1980</v>
      </c>
      <c r="O64" s="375">
        <v>263080</v>
      </c>
      <c r="P64" s="375">
        <v>6</v>
      </c>
      <c r="Q64" t="s">
        <v>1592</v>
      </c>
      <c r="R64" s="138" t="s">
        <v>2113</v>
      </c>
      <c r="S64">
        <v>6</v>
      </c>
      <c r="T64">
        <v>6</v>
      </c>
      <c r="U64" s="138" t="s">
        <v>859</v>
      </c>
      <c r="X64" t="str">
        <f t="shared" si="0"/>
        <v/>
      </c>
      <c r="Y64" t="str">
        <f t="shared" si="1"/>
        <v/>
      </c>
    </row>
    <row r="65" spans="1:25" x14ac:dyDescent="0.25">
      <c r="A65" s="138">
        <v>221</v>
      </c>
      <c r="B65">
        <v>122</v>
      </c>
      <c r="C65" s="138">
        <v>26261350</v>
      </c>
      <c r="D65">
        <v>26</v>
      </c>
      <c r="E65">
        <v>26</v>
      </c>
      <c r="F65">
        <v>1</v>
      </c>
      <c r="G65">
        <v>350</v>
      </c>
      <c r="H65" s="374" t="s">
        <v>846</v>
      </c>
      <c r="I65" s="378">
        <v>46257</v>
      </c>
      <c r="J65" t="s">
        <v>2169</v>
      </c>
      <c r="K65" s="375">
        <v>61</v>
      </c>
      <c r="L65" s="385">
        <v>61</v>
      </c>
      <c r="M65" s="375" t="s">
        <v>1981</v>
      </c>
      <c r="N65" s="138" t="s">
        <v>1982</v>
      </c>
      <c r="O65" s="375">
        <v>263080</v>
      </c>
      <c r="P65" s="375">
        <v>6</v>
      </c>
      <c r="Q65" t="s">
        <v>1592</v>
      </c>
      <c r="R65" s="138" t="s">
        <v>1592</v>
      </c>
      <c r="S65">
        <v>1</v>
      </c>
      <c r="T65">
        <v>7</v>
      </c>
      <c r="U65" s="138" t="s">
        <v>862</v>
      </c>
      <c r="X65" t="str">
        <f t="shared" si="0"/>
        <v/>
      </c>
      <c r="Y65" t="str">
        <f t="shared" si="1"/>
        <v/>
      </c>
    </row>
    <row r="66" spans="1:25" x14ac:dyDescent="0.25">
      <c r="A66" s="138">
        <v>231</v>
      </c>
      <c r="B66">
        <v>123</v>
      </c>
      <c r="C66" s="138">
        <v>26261900</v>
      </c>
      <c r="D66">
        <v>26</v>
      </c>
      <c r="E66">
        <v>26</v>
      </c>
      <c r="F66">
        <v>1</v>
      </c>
      <c r="G66">
        <v>900</v>
      </c>
      <c r="H66" s="374" t="s">
        <v>846</v>
      </c>
      <c r="I66" s="378">
        <v>46320</v>
      </c>
      <c r="J66" t="s">
        <v>2125</v>
      </c>
      <c r="K66" s="375">
        <v>10</v>
      </c>
      <c r="L66" s="385">
        <v>10</v>
      </c>
      <c r="M66" s="375" t="s">
        <v>1739</v>
      </c>
      <c r="N66" s="138" t="s">
        <v>162</v>
      </c>
      <c r="O66" s="375"/>
      <c r="P66" s="375"/>
      <c r="R66" s="138" t="s">
        <v>1983</v>
      </c>
      <c r="S66">
        <v>1</v>
      </c>
      <c r="T66">
        <v>7</v>
      </c>
      <c r="U66" s="138" t="s">
        <v>862</v>
      </c>
      <c r="X66" t="str">
        <f t="shared" si="0"/>
        <v/>
      </c>
      <c r="Y66" t="str">
        <f t="shared" si="1"/>
        <v/>
      </c>
    </row>
    <row r="67" spans="1:25" x14ac:dyDescent="0.25">
      <c r="A67" s="138">
        <v>241</v>
      </c>
      <c r="B67">
        <v>131</v>
      </c>
      <c r="C67" s="138">
        <v>26261400</v>
      </c>
      <c r="D67">
        <v>26</v>
      </c>
      <c r="E67">
        <v>26</v>
      </c>
      <c r="F67">
        <v>1</v>
      </c>
      <c r="G67" s="379">
        <v>400</v>
      </c>
      <c r="H67" s="374" t="s">
        <v>846</v>
      </c>
      <c r="I67" s="378">
        <v>46172</v>
      </c>
      <c r="J67" t="s">
        <v>2105</v>
      </c>
      <c r="K67" s="375" t="s">
        <v>846</v>
      </c>
      <c r="L67" s="385" t="s">
        <v>846</v>
      </c>
      <c r="M67" s="375" t="s">
        <v>1740</v>
      </c>
      <c r="N67" s="138" t="s">
        <v>1684</v>
      </c>
      <c r="O67" s="375">
        <v>262020</v>
      </c>
      <c r="P67" s="375">
        <v>2</v>
      </c>
      <c r="Q67" t="s">
        <v>847</v>
      </c>
      <c r="R67" s="138" t="s">
        <v>1717</v>
      </c>
      <c r="S67">
        <v>1</v>
      </c>
      <c r="T67">
        <v>8</v>
      </c>
      <c r="U67" s="138" t="s">
        <v>863</v>
      </c>
      <c r="X67" t="str">
        <f t="shared" si="0"/>
        <v/>
      </c>
      <c r="Y67" t="str">
        <f t="shared" si="1"/>
        <v/>
      </c>
    </row>
    <row r="68" spans="1:25" x14ac:dyDescent="0.25">
      <c r="A68" s="138">
        <v>242</v>
      </c>
      <c r="B68">
        <v>132</v>
      </c>
      <c r="C68" s="138">
        <v>26261401</v>
      </c>
      <c r="D68">
        <v>26</v>
      </c>
      <c r="E68">
        <v>26</v>
      </c>
      <c r="F68">
        <v>1</v>
      </c>
      <c r="G68" s="379">
        <v>401</v>
      </c>
      <c r="H68" s="374" t="s">
        <v>846</v>
      </c>
      <c r="I68" s="378">
        <v>46271</v>
      </c>
      <c r="J68" t="s">
        <v>2164</v>
      </c>
      <c r="K68" s="375">
        <v>45</v>
      </c>
      <c r="L68" s="385">
        <v>45</v>
      </c>
      <c r="M68" s="375" t="s">
        <v>1741</v>
      </c>
      <c r="N68" s="138" t="s">
        <v>1984</v>
      </c>
      <c r="O68" s="375">
        <v>262020</v>
      </c>
      <c r="P68" s="375">
        <v>2</v>
      </c>
      <c r="Q68" t="s">
        <v>847</v>
      </c>
      <c r="R68" s="138" t="s">
        <v>1717</v>
      </c>
      <c r="S68">
        <v>1</v>
      </c>
      <c r="T68">
        <v>8</v>
      </c>
      <c r="U68" s="138" t="s">
        <v>863</v>
      </c>
      <c r="X68" t="str">
        <f t="shared" si="0"/>
        <v/>
      </c>
      <c r="Y68" t="str">
        <f t="shared" si="1"/>
        <v/>
      </c>
    </row>
    <row r="69" spans="1:25" x14ac:dyDescent="0.25">
      <c r="A69" s="138">
        <v>243</v>
      </c>
      <c r="B69">
        <v>133</v>
      </c>
      <c r="C69" s="138">
        <v>26261402</v>
      </c>
      <c r="D69">
        <v>26</v>
      </c>
      <c r="E69">
        <v>26</v>
      </c>
      <c r="F69">
        <v>1</v>
      </c>
      <c r="G69" s="379">
        <v>402</v>
      </c>
      <c r="H69" s="374" t="s">
        <v>846</v>
      </c>
      <c r="I69" s="376">
        <v>46123</v>
      </c>
      <c r="J69" t="s">
        <v>2170</v>
      </c>
      <c r="K69" s="375">
        <v>1</v>
      </c>
      <c r="L69" s="385">
        <v>1</v>
      </c>
      <c r="M69" s="375" t="s">
        <v>1985</v>
      </c>
      <c r="N69" s="138" t="s">
        <v>1986</v>
      </c>
      <c r="O69" s="375">
        <v>262020</v>
      </c>
      <c r="P69" s="375">
        <v>2</v>
      </c>
      <c r="Q69" t="s">
        <v>847</v>
      </c>
      <c r="R69" s="138" t="s">
        <v>1717</v>
      </c>
      <c r="S69">
        <v>1</v>
      </c>
      <c r="T69">
        <v>8</v>
      </c>
      <c r="U69" s="138" t="s">
        <v>863</v>
      </c>
      <c r="X69" t="str">
        <f t="shared" si="0"/>
        <v/>
      </c>
      <c r="Y69" t="str">
        <f t="shared" si="1"/>
        <v/>
      </c>
    </row>
    <row r="70" spans="1:25" x14ac:dyDescent="0.25">
      <c r="A70" s="138">
        <v>244</v>
      </c>
      <c r="B70">
        <v>134</v>
      </c>
      <c r="C70" s="138">
        <v>26261403</v>
      </c>
      <c r="D70">
        <v>26</v>
      </c>
      <c r="E70">
        <v>26</v>
      </c>
      <c r="F70">
        <v>1</v>
      </c>
      <c r="G70" s="379">
        <v>403</v>
      </c>
      <c r="H70" s="374" t="s">
        <v>846</v>
      </c>
      <c r="I70" s="378">
        <v>46222</v>
      </c>
      <c r="J70" t="s">
        <v>2127</v>
      </c>
      <c r="K70" s="375">
        <v>2</v>
      </c>
      <c r="L70" s="385">
        <v>2</v>
      </c>
      <c r="M70" s="375" t="s">
        <v>1985</v>
      </c>
      <c r="N70" s="138" t="s">
        <v>1986</v>
      </c>
      <c r="O70" s="375">
        <v>262020</v>
      </c>
      <c r="P70" s="375">
        <v>2</v>
      </c>
      <c r="Q70" t="s">
        <v>847</v>
      </c>
      <c r="R70" s="138" t="s">
        <v>1717</v>
      </c>
      <c r="S70">
        <v>1</v>
      </c>
      <c r="T70">
        <v>8</v>
      </c>
      <c r="U70" s="138" t="s">
        <v>863</v>
      </c>
      <c r="X70" t="str">
        <f t="shared" ref="X70:X133" si="2">IF(C70="","##",IF(C70=C69,"##",""))</f>
        <v/>
      </c>
      <c r="Y70" t="str">
        <f t="shared" ref="Y70:Y133" si="3">IF(C70="","$$$","")</f>
        <v/>
      </c>
    </row>
    <row r="71" spans="1:25" x14ac:dyDescent="0.25">
      <c r="A71" s="138">
        <v>245</v>
      </c>
      <c r="B71">
        <v>135</v>
      </c>
      <c r="C71" s="138">
        <v>26261404</v>
      </c>
      <c r="D71">
        <v>26</v>
      </c>
      <c r="E71">
        <v>26</v>
      </c>
      <c r="F71">
        <v>1</v>
      </c>
      <c r="G71" s="379">
        <v>404</v>
      </c>
      <c r="H71" s="374" t="s">
        <v>846</v>
      </c>
      <c r="I71" s="378">
        <v>46319</v>
      </c>
      <c r="J71" t="s">
        <v>2124</v>
      </c>
      <c r="K71" s="375">
        <v>3</v>
      </c>
      <c r="L71" s="385">
        <v>3</v>
      </c>
      <c r="M71" s="375" t="s">
        <v>1985</v>
      </c>
      <c r="N71" s="138" t="s">
        <v>1987</v>
      </c>
      <c r="O71" s="375">
        <v>262020</v>
      </c>
      <c r="P71" s="375">
        <v>2</v>
      </c>
      <c r="Q71" t="s">
        <v>847</v>
      </c>
      <c r="R71" s="138" t="s">
        <v>1717</v>
      </c>
      <c r="S71">
        <v>1</v>
      </c>
      <c r="T71">
        <v>8</v>
      </c>
      <c r="U71" s="138" t="s">
        <v>863</v>
      </c>
      <c r="X71" t="str">
        <f t="shared" si="2"/>
        <v/>
      </c>
      <c r="Y71" t="str">
        <f t="shared" si="3"/>
        <v/>
      </c>
    </row>
    <row r="72" spans="1:25" x14ac:dyDescent="0.25">
      <c r="A72" s="138">
        <v>246</v>
      </c>
      <c r="B72">
        <v>139</v>
      </c>
      <c r="C72" s="138">
        <v>26261405</v>
      </c>
      <c r="D72">
        <v>26</v>
      </c>
      <c r="E72">
        <v>26</v>
      </c>
      <c r="F72">
        <v>1</v>
      </c>
      <c r="G72" s="379">
        <v>405</v>
      </c>
      <c r="H72" s="374" t="s">
        <v>846</v>
      </c>
      <c r="I72" s="378">
        <v>46287</v>
      </c>
      <c r="J72" t="s">
        <v>2114</v>
      </c>
      <c r="K72" s="375" t="s">
        <v>846</v>
      </c>
      <c r="L72" s="385" t="s">
        <v>846</v>
      </c>
      <c r="M72" s="375" t="s">
        <v>1742</v>
      </c>
      <c r="N72" s="138" t="s">
        <v>1743</v>
      </c>
      <c r="O72" s="375">
        <v>262020</v>
      </c>
      <c r="P72" s="375">
        <v>2</v>
      </c>
      <c r="Q72" t="s">
        <v>847</v>
      </c>
      <c r="R72" s="138" t="s">
        <v>1717</v>
      </c>
      <c r="U72" s="138" t="s">
        <v>863</v>
      </c>
      <c r="X72" t="str">
        <f t="shared" si="2"/>
        <v/>
      </c>
      <c r="Y72" t="str">
        <f t="shared" si="3"/>
        <v/>
      </c>
    </row>
    <row r="73" spans="1:25" x14ac:dyDescent="0.25">
      <c r="A73" s="138">
        <v>249</v>
      </c>
      <c r="B73">
        <v>140</v>
      </c>
      <c r="C73" s="138">
        <v>27261411</v>
      </c>
      <c r="D73">
        <v>27</v>
      </c>
      <c r="E73">
        <v>26</v>
      </c>
      <c r="F73">
        <v>1</v>
      </c>
      <c r="G73" s="379">
        <v>411</v>
      </c>
      <c r="H73" s="374" t="s">
        <v>846</v>
      </c>
      <c r="I73" s="378">
        <v>46460</v>
      </c>
      <c r="J73" t="s">
        <v>2171</v>
      </c>
      <c r="K73" s="375" t="s">
        <v>846</v>
      </c>
      <c r="L73" s="385" t="s">
        <v>846</v>
      </c>
      <c r="M73" s="375" t="s">
        <v>1988</v>
      </c>
      <c r="N73" s="138" t="s">
        <v>1744</v>
      </c>
      <c r="O73" s="375">
        <v>262020</v>
      </c>
      <c r="P73" s="375">
        <v>2</v>
      </c>
      <c r="Q73" t="s">
        <v>847</v>
      </c>
      <c r="R73" s="138" t="s">
        <v>1717</v>
      </c>
      <c r="U73" s="138" t="s">
        <v>863</v>
      </c>
      <c r="X73" t="str">
        <f t="shared" si="2"/>
        <v/>
      </c>
      <c r="Y73" t="str">
        <f t="shared" si="3"/>
        <v/>
      </c>
    </row>
    <row r="74" spans="1:25" x14ac:dyDescent="0.25">
      <c r="A74" s="138">
        <v>261</v>
      </c>
      <c r="B74">
        <v>142</v>
      </c>
      <c r="C74" s="138">
        <v>26261450</v>
      </c>
      <c r="D74">
        <v>26</v>
      </c>
      <c r="E74">
        <v>26</v>
      </c>
      <c r="F74">
        <v>1</v>
      </c>
      <c r="G74" s="379">
        <v>450</v>
      </c>
      <c r="H74" s="374" t="s">
        <v>846</v>
      </c>
      <c r="I74" s="378">
        <v>46221</v>
      </c>
      <c r="J74" t="s">
        <v>2172</v>
      </c>
      <c r="K74" s="375">
        <v>45</v>
      </c>
      <c r="L74" s="385">
        <v>45</v>
      </c>
      <c r="M74" s="375" t="s">
        <v>1745</v>
      </c>
      <c r="N74" s="138" t="s">
        <v>1989</v>
      </c>
      <c r="O74" s="375">
        <v>262030</v>
      </c>
      <c r="P74" s="375">
        <v>3</v>
      </c>
      <c r="Q74" t="s">
        <v>849</v>
      </c>
      <c r="R74" s="138" t="s">
        <v>1719</v>
      </c>
      <c r="S74">
        <v>1</v>
      </c>
      <c r="T74">
        <v>9</v>
      </c>
      <c r="U74" s="138" t="s">
        <v>864</v>
      </c>
      <c r="X74" t="str">
        <f t="shared" si="2"/>
        <v/>
      </c>
      <c r="Y74" t="str">
        <f t="shared" si="3"/>
        <v/>
      </c>
    </row>
    <row r="75" spans="1:25" x14ac:dyDescent="0.25">
      <c r="A75" s="138">
        <v>262</v>
      </c>
      <c r="B75">
        <v>141</v>
      </c>
      <c r="C75" s="138">
        <v>26261451</v>
      </c>
      <c r="D75">
        <v>26</v>
      </c>
      <c r="E75">
        <v>26</v>
      </c>
      <c r="F75">
        <v>1</v>
      </c>
      <c r="G75">
        <v>451</v>
      </c>
      <c r="H75" s="374" t="s">
        <v>846</v>
      </c>
      <c r="I75" s="378">
        <v>46141</v>
      </c>
      <c r="J75" t="s">
        <v>2173</v>
      </c>
      <c r="K75" s="375" t="s">
        <v>846</v>
      </c>
      <c r="L75" s="385" t="s">
        <v>846</v>
      </c>
      <c r="M75" s="375" t="s">
        <v>1990</v>
      </c>
      <c r="N75" s="138" t="s">
        <v>1991</v>
      </c>
      <c r="O75" s="375">
        <v>262030</v>
      </c>
      <c r="P75" s="375">
        <v>3</v>
      </c>
      <c r="Q75" t="s">
        <v>849</v>
      </c>
      <c r="R75" s="138" t="s">
        <v>1719</v>
      </c>
      <c r="S75">
        <v>1</v>
      </c>
      <c r="T75">
        <v>9</v>
      </c>
      <c r="U75" s="138" t="s">
        <v>864</v>
      </c>
      <c r="X75" t="str">
        <f t="shared" si="2"/>
        <v/>
      </c>
      <c r="Y75" t="str">
        <f t="shared" si="3"/>
        <v/>
      </c>
    </row>
    <row r="76" spans="1:25" x14ac:dyDescent="0.25">
      <c r="A76" s="138">
        <v>263</v>
      </c>
      <c r="B76">
        <v>143</v>
      </c>
      <c r="C76" s="138">
        <v>26261452</v>
      </c>
      <c r="D76">
        <v>26</v>
      </c>
      <c r="E76">
        <v>26</v>
      </c>
      <c r="F76">
        <v>1</v>
      </c>
      <c r="G76">
        <v>452</v>
      </c>
      <c r="H76" s="374" t="s">
        <v>846</v>
      </c>
      <c r="I76" s="378">
        <v>46278</v>
      </c>
      <c r="J76" t="s">
        <v>2174</v>
      </c>
      <c r="K76" s="375" t="s">
        <v>846</v>
      </c>
      <c r="L76" s="385" t="s">
        <v>846</v>
      </c>
      <c r="M76" s="375" t="s">
        <v>1746</v>
      </c>
      <c r="N76" s="138" t="s">
        <v>1992</v>
      </c>
      <c r="O76" s="375">
        <v>262030</v>
      </c>
      <c r="P76" s="375">
        <v>3</v>
      </c>
      <c r="Q76" t="s">
        <v>849</v>
      </c>
      <c r="R76" s="138" t="s">
        <v>1719</v>
      </c>
      <c r="S76">
        <v>1</v>
      </c>
      <c r="T76">
        <v>9</v>
      </c>
      <c r="U76" s="138" t="s">
        <v>864</v>
      </c>
      <c r="X76" t="str">
        <f t="shared" si="2"/>
        <v/>
      </c>
      <c r="Y76" t="str">
        <f t="shared" si="3"/>
        <v/>
      </c>
    </row>
    <row r="77" spans="1:25" x14ac:dyDescent="0.25">
      <c r="A77" s="138">
        <v>271</v>
      </c>
      <c r="B77">
        <v>144</v>
      </c>
      <c r="C77" s="138">
        <v>26261940</v>
      </c>
      <c r="D77">
        <v>26</v>
      </c>
      <c r="E77">
        <v>26</v>
      </c>
      <c r="F77">
        <v>1</v>
      </c>
      <c r="G77">
        <v>940</v>
      </c>
      <c r="H77" s="374" t="s">
        <v>846</v>
      </c>
      <c r="I77" s="378">
        <v>46329</v>
      </c>
      <c r="J77" t="s">
        <v>2151</v>
      </c>
      <c r="K77" s="375" t="s">
        <v>846</v>
      </c>
      <c r="L77" s="385" t="s">
        <v>846</v>
      </c>
      <c r="M77" s="375" t="s">
        <v>1993</v>
      </c>
      <c r="N77" s="138" t="s">
        <v>1994</v>
      </c>
      <c r="O77" s="375">
        <v>262030</v>
      </c>
      <c r="P77" s="375">
        <v>3</v>
      </c>
      <c r="Q77" t="s">
        <v>849</v>
      </c>
      <c r="R77" s="138" t="s">
        <v>1719</v>
      </c>
      <c r="S77">
        <v>1</v>
      </c>
      <c r="T77">
        <v>9</v>
      </c>
      <c r="U77" s="138" t="s">
        <v>864</v>
      </c>
      <c r="X77" t="str">
        <f t="shared" si="2"/>
        <v/>
      </c>
      <c r="Y77" t="str">
        <f t="shared" si="3"/>
        <v/>
      </c>
    </row>
    <row r="78" spans="1:25" x14ac:dyDescent="0.25">
      <c r="A78" s="138">
        <v>281</v>
      </c>
      <c r="B78">
        <v>151</v>
      </c>
      <c r="C78" s="138">
        <v>26261500</v>
      </c>
      <c r="D78">
        <v>26</v>
      </c>
      <c r="E78">
        <v>26</v>
      </c>
      <c r="F78">
        <v>1</v>
      </c>
      <c r="G78" s="379">
        <v>500</v>
      </c>
      <c r="H78" s="374" t="s">
        <v>846</v>
      </c>
      <c r="I78" s="378">
        <v>46235</v>
      </c>
      <c r="J78" t="s">
        <v>2175</v>
      </c>
      <c r="K78" s="375">
        <v>58</v>
      </c>
      <c r="L78" s="385">
        <v>58</v>
      </c>
      <c r="M78" s="375" t="s">
        <v>1747</v>
      </c>
      <c r="N78" s="138" t="s">
        <v>869</v>
      </c>
      <c r="O78" s="375">
        <v>263060</v>
      </c>
      <c r="P78" s="375">
        <v>4</v>
      </c>
      <c r="Q78" t="s">
        <v>867</v>
      </c>
      <c r="R78" s="138" t="s">
        <v>1758</v>
      </c>
      <c r="S78">
        <v>1</v>
      </c>
      <c r="T78">
        <v>10</v>
      </c>
      <c r="U78" s="138" t="s">
        <v>868</v>
      </c>
      <c r="X78" t="str">
        <f t="shared" si="2"/>
        <v/>
      </c>
      <c r="Y78" t="str">
        <f t="shared" si="3"/>
        <v/>
      </c>
    </row>
    <row r="79" spans="1:25" x14ac:dyDescent="0.25">
      <c r="A79" s="138">
        <v>282</v>
      </c>
      <c r="B79">
        <v>152</v>
      </c>
      <c r="C79" s="138">
        <v>26261501</v>
      </c>
      <c r="D79">
        <v>26</v>
      </c>
      <c r="E79">
        <v>26</v>
      </c>
      <c r="F79">
        <v>1</v>
      </c>
      <c r="G79" s="379">
        <v>501</v>
      </c>
      <c r="H79" s="374" t="s">
        <v>846</v>
      </c>
      <c r="I79" s="378">
        <v>46130</v>
      </c>
      <c r="J79" t="s">
        <v>2176</v>
      </c>
      <c r="K79" s="375">
        <v>1</v>
      </c>
      <c r="L79" s="385">
        <v>1</v>
      </c>
      <c r="M79" s="375" t="s">
        <v>865</v>
      </c>
      <c r="N79" s="138" t="s">
        <v>866</v>
      </c>
      <c r="O79" s="375">
        <v>263060</v>
      </c>
      <c r="P79" s="375">
        <v>4</v>
      </c>
      <c r="Q79" t="s">
        <v>867</v>
      </c>
      <c r="R79" s="138" t="s">
        <v>1758</v>
      </c>
      <c r="S79">
        <v>1</v>
      </c>
      <c r="T79">
        <v>10</v>
      </c>
      <c r="U79" s="138" t="s">
        <v>868</v>
      </c>
      <c r="X79" t="str">
        <f t="shared" si="2"/>
        <v/>
      </c>
      <c r="Y79" t="str">
        <f t="shared" si="3"/>
        <v/>
      </c>
    </row>
    <row r="80" spans="1:25" x14ac:dyDescent="0.25">
      <c r="A80" s="138">
        <v>283</v>
      </c>
      <c r="B80">
        <v>153</v>
      </c>
      <c r="C80" s="138">
        <v>26261502</v>
      </c>
      <c r="D80">
        <v>26</v>
      </c>
      <c r="E80">
        <v>26</v>
      </c>
      <c r="F80">
        <v>1</v>
      </c>
      <c r="G80" s="379">
        <v>502</v>
      </c>
      <c r="H80" s="374" t="s">
        <v>846</v>
      </c>
      <c r="I80" s="378">
        <v>46298</v>
      </c>
      <c r="J80" t="s">
        <v>2177</v>
      </c>
      <c r="K80" s="375">
        <v>2</v>
      </c>
      <c r="L80" s="385">
        <v>2</v>
      </c>
      <c r="M80" s="375" t="s">
        <v>865</v>
      </c>
      <c r="N80" s="138" t="s">
        <v>866</v>
      </c>
      <c r="O80" s="375">
        <v>263060</v>
      </c>
      <c r="P80" s="375">
        <v>4</v>
      </c>
      <c r="Q80" t="s">
        <v>867</v>
      </c>
      <c r="R80" s="138" t="s">
        <v>1758</v>
      </c>
      <c r="S80">
        <v>1</v>
      </c>
      <c r="T80">
        <v>10</v>
      </c>
      <c r="U80" s="138" t="s">
        <v>868</v>
      </c>
      <c r="X80" t="str">
        <f t="shared" si="2"/>
        <v/>
      </c>
      <c r="Y80" t="str">
        <f t="shared" si="3"/>
        <v/>
      </c>
    </row>
    <row r="81" spans="1:25" x14ac:dyDescent="0.25">
      <c r="A81" s="138">
        <v>284</v>
      </c>
      <c r="B81">
        <v>154</v>
      </c>
      <c r="C81" s="138">
        <v>27261503</v>
      </c>
      <c r="D81">
        <v>27</v>
      </c>
      <c r="E81">
        <v>26</v>
      </c>
      <c r="F81">
        <v>1</v>
      </c>
      <c r="G81" s="379">
        <v>503</v>
      </c>
      <c r="H81" s="374" t="s">
        <v>846</v>
      </c>
      <c r="I81" s="378">
        <v>46459</v>
      </c>
      <c r="J81" t="s">
        <v>2178</v>
      </c>
      <c r="K81" s="377">
        <v>3</v>
      </c>
      <c r="L81" s="385">
        <v>3</v>
      </c>
      <c r="M81" s="377" t="s">
        <v>865</v>
      </c>
      <c r="N81" s="138" t="s">
        <v>866</v>
      </c>
      <c r="O81" s="375">
        <v>263060</v>
      </c>
      <c r="P81" s="375">
        <v>4</v>
      </c>
      <c r="Q81" t="s">
        <v>867</v>
      </c>
      <c r="R81" s="138" t="s">
        <v>1758</v>
      </c>
      <c r="S81">
        <v>1</v>
      </c>
      <c r="T81">
        <v>10</v>
      </c>
      <c r="U81" s="138" t="s">
        <v>868</v>
      </c>
      <c r="X81" t="str">
        <f t="shared" si="2"/>
        <v/>
      </c>
      <c r="Y81" t="str">
        <f t="shared" si="3"/>
        <v/>
      </c>
    </row>
    <row r="82" spans="1:25" x14ac:dyDescent="0.25">
      <c r="A82" s="138">
        <v>285</v>
      </c>
      <c r="B82">
        <v>157</v>
      </c>
      <c r="C82" s="138">
        <v>26261504</v>
      </c>
      <c r="D82">
        <v>26</v>
      </c>
      <c r="E82">
        <v>26</v>
      </c>
      <c r="F82">
        <v>1</v>
      </c>
      <c r="G82" s="379">
        <v>504</v>
      </c>
      <c r="H82" s="374" t="s">
        <v>846</v>
      </c>
      <c r="I82" s="378">
        <v>46270</v>
      </c>
      <c r="J82" t="s">
        <v>2090</v>
      </c>
      <c r="K82" s="375">
        <v>4</v>
      </c>
      <c r="L82" s="385">
        <v>4</v>
      </c>
      <c r="M82" s="375" t="s">
        <v>1995</v>
      </c>
      <c r="N82" s="138" t="s">
        <v>1750</v>
      </c>
      <c r="O82" s="375">
        <v>263060</v>
      </c>
      <c r="P82" s="375">
        <v>4</v>
      </c>
      <c r="Q82" t="s">
        <v>867</v>
      </c>
      <c r="R82" s="138" t="s">
        <v>1758</v>
      </c>
      <c r="S82">
        <v>1</v>
      </c>
      <c r="T82">
        <v>10</v>
      </c>
      <c r="U82" s="138" t="s">
        <v>868</v>
      </c>
      <c r="X82" t="str">
        <f t="shared" si="2"/>
        <v/>
      </c>
      <c r="Y82" t="str">
        <f t="shared" si="3"/>
        <v/>
      </c>
    </row>
    <row r="83" spans="1:25" x14ac:dyDescent="0.25">
      <c r="A83" s="138">
        <v>291</v>
      </c>
      <c r="B83">
        <v>156</v>
      </c>
      <c r="C83" s="138">
        <v>26261960</v>
      </c>
      <c r="D83">
        <v>26</v>
      </c>
      <c r="E83">
        <v>26</v>
      </c>
      <c r="F83">
        <v>1</v>
      </c>
      <c r="G83">
        <v>960</v>
      </c>
      <c r="H83" s="374" t="s">
        <v>846</v>
      </c>
      <c r="I83" s="376">
        <v>46369</v>
      </c>
      <c r="J83" t="s">
        <v>2179</v>
      </c>
      <c r="K83" s="375">
        <v>12</v>
      </c>
      <c r="L83" s="385">
        <v>12</v>
      </c>
      <c r="M83" s="375" t="s">
        <v>1749</v>
      </c>
      <c r="N83" s="138" t="s">
        <v>1996</v>
      </c>
      <c r="O83" s="375"/>
      <c r="P83" s="375"/>
      <c r="R83" s="138" t="s">
        <v>2180</v>
      </c>
      <c r="S83">
        <v>1</v>
      </c>
      <c r="T83">
        <v>10</v>
      </c>
      <c r="U83" s="138" t="s">
        <v>868</v>
      </c>
      <c r="X83" t="str">
        <f t="shared" si="2"/>
        <v/>
      </c>
      <c r="Y83" t="str">
        <f t="shared" si="3"/>
        <v/>
      </c>
    </row>
    <row r="84" spans="1:25" x14ac:dyDescent="0.25">
      <c r="A84" s="138">
        <v>292</v>
      </c>
      <c r="B84">
        <v>155</v>
      </c>
      <c r="C84" s="138">
        <v>27261961</v>
      </c>
      <c r="D84">
        <v>27</v>
      </c>
      <c r="E84">
        <v>26</v>
      </c>
      <c r="F84">
        <v>1</v>
      </c>
      <c r="G84">
        <v>961</v>
      </c>
      <c r="H84" s="374" t="s">
        <v>846</v>
      </c>
      <c r="I84" s="378">
        <v>46418</v>
      </c>
      <c r="J84" t="s">
        <v>2181</v>
      </c>
      <c r="K84" s="375">
        <v>52</v>
      </c>
      <c r="L84" s="385">
        <v>52</v>
      </c>
      <c r="M84" s="375" t="s">
        <v>1748</v>
      </c>
      <c r="N84" s="138" t="s">
        <v>1997</v>
      </c>
      <c r="O84" s="375"/>
      <c r="P84" s="375"/>
      <c r="R84" s="138" t="s">
        <v>2182</v>
      </c>
      <c r="S84">
        <v>1</v>
      </c>
      <c r="T84">
        <v>10</v>
      </c>
      <c r="U84" s="138" t="s">
        <v>868</v>
      </c>
      <c r="X84" t="str">
        <f t="shared" si="2"/>
        <v/>
      </c>
      <c r="Y84" t="str">
        <f t="shared" si="3"/>
        <v/>
      </c>
    </row>
    <row r="85" spans="1:25" x14ac:dyDescent="0.25">
      <c r="A85" s="138">
        <v>301</v>
      </c>
      <c r="B85">
        <v>202</v>
      </c>
      <c r="C85" s="138">
        <v>26263000</v>
      </c>
      <c r="D85">
        <v>26</v>
      </c>
      <c r="E85">
        <v>26</v>
      </c>
      <c r="F85">
        <v>3</v>
      </c>
      <c r="G85" s="379">
        <v>0</v>
      </c>
      <c r="H85" s="374" t="s">
        <v>846</v>
      </c>
      <c r="I85" s="376" t="s">
        <v>2183</v>
      </c>
      <c r="J85" t="s">
        <v>2183</v>
      </c>
      <c r="K85" s="375">
        <v>79</v>
      </c>
      <c r="L85" s="385">
        <v>79</v>
      </c>
      <c r="M85" s="375" t="s">
        <v>2184</v>
      </c>
      <c r="N85" s="138" t="s">
        <v>876</v>
      </c>
      <c r="O85" s="375">
        <v>261010</v>
      </c>
      <c r="P85" s="375">
        <v>1</v>
      </c>
      <c r="Q85" t="s">
        <v>1591</v>
      </c>
      <c r="R85" s="138" t="s">
        <v>1716</v>
      </c>
      <c r="S85">
        <v>5</v>
      </c>
      <c r="T85">
        <v>21</v>
      </c>
      <c r="U85" s="138" t="s">
        <v>875</v>
      </c>
      <c r="V85" s="138" t="s">
        <v>2074</v>
      </c>
      <c r="X85" t="str">
        <f t="shared" si="2"/>
        <v/>
      </c>
      <c r="Y85" t="str">
        <f t="shared" si="3"/>
        <v/>
      </c>
    </row>
    <row r="86" spans="1:25" hidden="1" x14ac:dyDescent="0.25">
      <c r="A86" s="138">
        <v>302</v>
      </c>
      <c r="B86">
        <v>203</v>
      </c>
      <c r="C86" s="138">
        <v>26263000</v>
      </c>
      <c r="D86">
        <v>26</v>
      </c>
      <c r="E86">
        <v>26</v>
      </c>
      <c r="F86">
        <v>3</v>
      </c>
      <c r="G86" s="379">
        <v>0</v>
      </c>
      <c r="H86" s="374" t="s">
        <v>846</v>
      </c>
      <c r="I86" s="378">
        <v>46231</v>
      </c>
      <c r="J86">
        <v>46231</v>
      </c>
      <c r="K86" s="375">
        <v>79</v>
      </c>
      <c r="L86" s="385">
        <v>79</v>
      </c>
      <c r="M86" s="375" t="s">
        <v>2184</v>
      </c>
      <c r="N86" s="138" t="s">
        <v>876</v>
      </c>
      <c r="O86" s="375">
        <v>261010</v>
      </c>
      <c r="P86" s="375">
        <v>1</v>
      </c>
      <c r="Q86" t="s">
        <v>1591</v>
      </c>
      <c r="R86" s="138" t="s">
        <v>1716</v>
      </c>
      <c r="S86">
        <v>5</v>
      </c>
      <c r="T86">
        <v>21</v>
      </c>
      <c r="U86" s="138" t="s">
        <v>875</v>
      </c>
      <c r="V86" s="138" t="s">
        <v>2074</v>
      </c>
      <c r="X86" t="str">
        <f t="shared" si="2"/>
        <v>##</v>
      </c>
      <c r="Y86" t="str">
        <f t="shared" si="3"/>
        <v/>
      </c>
    </row>
    <row r="87" spans="1:25" x14ac:dyDescent="0.25">
      <c r="A87" s="138">
        <v>303</v>
      </c>
      <c r="B87">
        <v>424</v>
      </c>
      <c r="C87" s="138">
        <v>26263200</v>
      </c>
      <c r="D87">
        <v>26</v>
      </c>
      <c r="E87">
        <v>26</v>
      </c>
      <c r="F87">
        <v>3</v>
      </c>
      <c r="G87" s="379">
        <v>200</v>
      </c>
      <c r="H87" s="374" t="s">
        <v>846</v>
      </c>
      <c r="I87" s="378">
        <v>46200</v>
      </c>
      <c r="J87" t="s">
        <v>2185</v>
      </c>
      <c r="K87" s="375">
        <v>72</v>
      </c>
      <c r="L87" s="385">
        <v>72</v>
      </c>
      <c r="M87" s="375" t="s">
        <v>2186</v>
      </c>
      <c r="N87" s="138" t="s">
        <v>889</v>
      </c>
      <c r="O87" s="375">
        <v>262020</v>
      </c>
      <c r="P87" s="375">
        <v>2</v>
      </c>
      <c r="Q87" t="s">
        <v>847</v>
      </c>
      <c r="R87" s="138" t="s">
        <v>1754</v>
      </c>
      <c r="S87">
        <v>5</v>
      </c>
      <c r="T87">
        <v>21</v>
      </c>
      <c r="U87" s="138" t="s">
        <v>875</v>
      </c>
      <c r="V87" s="138" t="s">
        <v>2075</v>
      </c>
      <c r="X87" t="str">
        <f t="shared" si="2"/>
        <v/>
      </c>
      <c r="Y87" t="str">
        <f t="shared" si="3"/>
        <v/>
      </c>
    </row>
    <row r="88" spans="1:25" ht="13.5" hidden="1" customHeight="1" x14ac:dyDescent="0.25">
      <c r="A88" s="138">
        <v>304</v>
      </c>
      <c r="B88">
        <v>425</v>
      </c>
      <c r="C88" s="138">
        <v>26263200</v>
      </c>
      <c r="D88">
        <v>26</v>
      </c>
      <c r="E88">
        <v>26</v>
      </c>
      <c r="F88">
        <v>3</v>
      </c>
      <c r="G88" s="379">
        <v>200</v>
      </c>
      <c r="H88" s="374" t="s">
        <v>846</v>
      </c>
      <c r="I88" s="378">
        <v>46201</v>
      </c>
      <c r="J88" t="s">
        <v>2097</v>
      </c>
      <c r="K88" s="375">
        <v>72</v>
      </c>
      <c r="L88" s="385">
        <v>72</v>
      </c>
      <c r="M88" s="375" t="s">
        <v>2186</v>
      </c>
      <c r="N88" s="138" t="s">
        <v>889</v>
      </c>
      <c r="O88" s="375">
        <v>262020</v>
      </c>
      <c r="P88" s="375">
        <v>2</v>
      </c>
      <c r="Q88" t="s">
        <v>847</v>
      </c>
      <c r="R88" s="138" t="s">
        <v>1754</v>
      </c>
      <c r="S88">
        <v>5</v>
      </c>
      <c r="T88">
        <v>21</v>
      </c>
      <c r="U88" s="138" t="s">
        <v>875</v>
      </c>
      <c r="V88" s="138" t="s">
        <v>2075</v>
      </c>
      <c r="X88" t="str">
        <f t="shared" si="2"/>
        <v>##</v>
      </c>
      <c r="Y88" t="str">
        <f t="shared" si="3"/>
        <v/>
      </c>
    </row>
    <row r="89" spans="1:25" ht="13.5" customHeight="1" x14ac:dyDescent="0.25">
      <c r="A89" s="138">
        <v>305</v>
      </c>
      <c r="B89">
        <v>201</v>
      </c>
      <c r="C89" s="138">
        <v>26263203</v>
      </c>
      <c r="D89">
        <v>26</v>
      </c>
      <c r="E89">
        <v>26</v>
      </c>
      <c r="F89">
        <v>3</v>
      </c>
      <c r="G89" s="379">
        <v>203</v>
      </c>
      <c r="H89" s="374" t="s">
        <v>846</v>
      </c>
      <c r="I89" s="378">
        <v>46221</v>
      </c>
      <c r="J89" t="s">
        <v>2172</v>
      </c>
      <c r="K89" s="375">
        <v>43</v>
      </c>
      <c r="L89" s="385">
        <v>43</v>
      </c>
      <c r="M89" s="375" t="s">
        <v>2187</v>
      </c>
      <c r="N89" s="138" t="s">
        <v>1998</v>
      </c>
      <c r="O89" s="375">
        <v>262020</v>
      </c>
      <c r="P89" s="375">
        <v>2</v>
      </c>
      <c r="Q89" t="s">
        <v>847</v>
      </c>
      <c r="R89" s="138" t="s">
        <v>1754</v>
      </c>
      <c r="S89">
        <v>5</v>
      </c>
      <c r="T89">
        <v>21</v>
      </c>
      <c r="U89" s="138" t="s">
        <v>875</v>
      </c>
      <c r="X89" t="str">
        <f t="shared" si="2"/>
        <v/>
      </c>
      <c r="Y89" t="str">
        <f t="shared" si="3"/>
        <v/>
      </c>
    </row>
    <row r="90" spans="1:25" ht="13.5" customHeight="1" x14ac:dyDescent="0.25">
      <c r="A90" s="138">
        <v>307</v>
      </c>
      <c r="B90">
        <v>28</v>
      </c>
      <c r="C90" s="138">
        <v>26261000</v>
      </c>
      <c r="D90">
        <v>26</v>
      </c>
      <c r="E90">
        <v>26</v>
      </c>
      <c r="F90">
        <v>1</v>
      </c>
      <c r="G90" s="379">
        <v>0</v>
      </c>
      <c r="H90" s="374" t="s">
        <v>846</v>
      </c>
      <c r="I90" s="378">
        <v>46263</v>
      </c>
      <c r="J90" t="s">
        <v>2128</v>
      </c>
      <c r="K90" s="375" t="s">
        <v>846</v>
      </c>
      <c r="L90" s="385" t="s">
        <v>846</v>
      </c>
      <c r="M90" s="375" t="s">
        <v>1999</v>
      </c>
      <c r="N90" s="138" t="s">
        <v>2000</v>
      </c>
      <c r="O90" s="375">
        <v>261010</v>
      </c>
      <c r="P90" s="375">
        <v>1</v>
      </c>
      <c r="Q90" t="s">
        <v>1591</v>
      </c>
      <c r="R90" s="138" t="s">
        <v>1716</v>
      </c>
      <c r="S90">
        <v>5</v>
      </c>
      <c r="T90">
        <v>13</v>
      </c>
      <c r="U90" s="138" t="s">
        <v>848</v>
      </c>
      <c r="V90" s="138" t="s">
        <v>2076</v>
      </c>
      <c r="X90" t="str">
        <f t="shared" si="2"/>
        <v/>
      </c>
      <c r="Y90" t="str">
        <f t="shared" si="3"/>
        <v/>
      </c>
    </row>
    <row r="91" spans="1:25" ht="13.5" customHeight="1" x14ac:dyDescent="0.25">
      <c r="A91" s="138">
        <v>308</v>
      </c>
      <c r="B91">
        <v>29</v>
      </c>
      <c r="C91" s="138">
        <v>26261001</v>
      </c>
      <c r="D91">
        <v>26</v>
      </c>
      <c r="E91">
        <v>26</v>
      </c>
      <c r="F91">
        <v>1</v>
      </c>
      <c r="G91" s="379">
        <v>1</v>
      </c>
      <c r="H91" s="374" t="s">
        <v>846</v>
      </c>
      <c r="I91" s="378">
        <v>46298</v>
      </c>
      <c r="J91" t="s">
        <v>2177</v>
      </c>
      <c r="K91" s="375">
        <v>24</v>
      </c>
      <c r="L91" s="385">
        <v>24</v>
      </c>
      <c r="M91" s="375" t="s">
        <v>1722</v>
      </c>
      <c r="N91" s="138" t="s">
        <v>2001</v>
      </c>
      <c r="O91" s="375">
        <v>262020</v>
      </c>
      <c r="P91" s="375">
        <v>2</v>
      </c>
      <c r="Q91" t="s">
        <v>847</v>
      </c>
      <c r="R91" s="138" t="s">
        <v>1754</v>
      </c>
      <c r="S91">
        <v>5</v>
      </c>
      <c r="T91">
        <v>13</v>
      </c>
      <c r="U91" s="138" t="s">
        <v>848</v>
      </c>
      <c r="V91" s="138" t="s">
        <v>2076</v>
      </c>
      <c r="X91" t="str">
        <f t="shared" si="2"/>
        <v/>
      </c>
      <c r="Y91" t="str">
        <f t="shared" si="3"/>
        <v/>
      </c>
    </row>
    <row r="92" spans="1:25" ht="13.5" customHeight="1" x14ac:dyDescent="0.25">
      <c r="A92" s="138">
        <v>309</v>
      </c>
      <c r="B92">
        <v>249</v>
      </c>
      <c r="C92" s="138">
        <v>26261002</v>
      </c>
      <c r="D92">
        <v>26</v>
      </c>
      <c r="E92">
        <v>26</v>
      </c>
      <c r="F92">
        <v>1</v>
      </c>
      <c r="G92" s="379">
        <v>2</v>
      </c>
      <c r="H92" s="374" t="s">
        <v>846</v>
      </c>
      <c r="I92" s="378">
        <v>46327</v>
      </c>
      <c r="J92" t="s">
        <v>2188</v>
      </c>
      <c r="K92" s="375">
        <v>12</v>
      </c>
      <c r="L92" s="385">
        <v>12</v>
      </c>
      <c r="M92" s="375" t="s">
        <v>1762</v>
      </c>
      <c r="N92" s="138" t="s">
        <v>2002</v>
      </c>
      <c r="O92" s="375">
        <v>262020</v>
      </c>
      <c r="P92" s="375">
        <v>2</v>
      </c>
      <c r="Q92" t="s">
        <v>847</v>
      </c>
      <c r="R92" s="138" t="s">
        <v>1717</v>
      </c>
      <c r="S92">
        <v>5</v>
      </c>
      <c r="T92">
        <v>13</v>
      </c>
      <c r="U92" s="138" t="s">
        <v>848</v>
      </c>
      <c r="V92" s="138" t="s">
        <v>2076</v>
      </c>
      <c r="X92" t="str">
        <f t="shared" si="2"/>
        <v/>
      </c>
      <c r="Y92" t="str">
        <f t="shared" si="3"/>
        <v/>
      </c>
    </row>
    <row r="93" spans="1:25" ht="13.5" customHeight="1" x14ac:dyDescent="0.25">
      <c r="A93" s="138">
        <v>316</v>
      </c>
      <c r="B93">
        <v>205</v>
      </c>
      <c r="C93" s="138">
        <v>26263211</v>
      </c>
      <c r="D93">
        <v>26</v>
      </c>
      <c r="E93">
        <v>26</v>
      </c>
      <c r="F93">
        <v>3</v>
      </c>
      <c r="G93" s="379">
        <v>211</v>
      </c>
      <c r="H93" s="374" t="s">
        <v>846</v>
      </c>
      <c r="I93" s="378">
        <v>46123</v>
      </c>
      <c r="J93" t="s">
        <v>2170</v>
      </c>
      <c r="K93" s="375">
        <v>1</v>
      </c>
      <c r="L93" s="385">
        <v>1</v>
      </c>
      <c r="M93" s="375" t="s">
        <v>2003</v>
      </c>
      <c r="N93" s="138" t="s">
        <v>1757</v>
      </c>
      <c r="O93" s="375">
        <v>261010</v>
      </c>
      <c r="P93" s="375">
        <v>1</v>
      </c>
      <c r="Q93" t="s">
        <v>1591</v>
      </c>
      <c r="R93" s="138" t="s">
        <v>1716</v>
      </c>
      <c r="S93">
        <v>5</v>
      </c>
      <c r="T93">
        <v>21</v>
      </c>
      <c r="U93" s="138" t="s">
        <v>875</v>
      </c>
      <c r="X93" t="str">
        <f t="shared" si="2"/>
        <v/>
      </c>
      <c r="Y93" t="str">
        <f t="shared" si="3"/>
        <v/>
      </c>
    </row>
    <row r="94" spans="1:25" ht="13.5" customHeight="1" x14ac:dyDescent="0.25">
      <c r="A94" s="138">
        <v>317</v>
      </c>
      <c r="B94">
        <v>206</v>
      </c>
      <c r="C94" s="138">
        <v>26263212</v>
      </c>
      <c r="D94">
        <v>26</v>
      </c>
      <c r="E94">
        <v>26</v>
      </c>
      <c r="F94">
        <v>3</v>
      </c>
      <c r="G94" s="379">
        <v>212</v>
      </c>
      <c r="H94" s="374" t="s">
        <v>846</v>
      </c>
      <c r="I94" s="378">
        <v>46158</v>
      </c>
      <c r="J94" t="s">
        <v>2142</v>
      </c>
      <c r="K94" s="375">
        <v>2</v>
      </c>
      <c r="L94" s="385">
        <v>2</v>
      </c>
      <c r="M94" s="375" t="s">
        <v>2003</v>
      </c>
      <c r="N94" s="138" t="s">
        <v>1757</v>
      </c>
      <c r="O94" s="375">
        <v>262020</v>
      </c>
      <c r="P94" s="375">
        <v>2</v>
      </c>
      <c r="Q94" t="s">
        <v>847</v>
      </c>
      <c r="R94" s="138" t="s">
        <v>1754</v>
      </c>
      <c r="S94">
        <v>5</v>
      </c>
      <c r="T94">
        <v>21</v>
      </c>
      <c r="U94" s="138" t="s">
        <v>875</v>
      </c>
      <c r="X94" t="str">
        <f t="shared" si="2"/>
        <v/>
      </c>
      <c r="Y94" t="str">
        <f t="shared" si="3"/>
        <v/>
      </c>
    </row>
    <row r="95" spans="1:25" ht="13.5" customHeight="1" x14ac:dyDescent="0.25">
      <c r="A95" s="138">
        <v>318</v>
      </c>
      <c r="B95">
        <v>207</v>
      </c>
      <c r="C95" s="138">
        <v>26263213</v>
      </c>
      <c r="D95">
        <v>26</v>
      </c>
      <c r="E95">
        <v>26</v>
      </c>
      <c r="F95">
        <v>3</v>
      </c>
      <c r="G95" s="379">
        <v>213</v>
      </c>
      <c r="H95" s="374" t="s">
        <v>846</v>
      </c>
      <c r="I95" s="378">
        <v>46221</v>
      </c>
      <c r="J95" t="s">
        <v>2172</v>
      </c>
      <c r="K95" s="375">
        <v>3</v>
      </c>
      <c r="L95" s="385">
        <v>3</v>
      </c>
      <c r="M95" s="375" t="s">
        <v>2003</v>
      </c>
      <c r="N95" s="138" t="s">
        <v>1757</v>
      </c>
      <c r="O95" s="375">
        <v>262020</v>
      </c>
      <c r="P95" s="375">
        <v>2</v>
      </c>
      <c r="Q95" t="s">
        <v>847</v>
      </c>
      <c r="R95" s="138" t="s">
        <v>1754</v>
      </c>
      <c r="S95">
        <v>5</v>
      </c>
      <c r="T95">
        <v>21</v>
      </c>
      <c r="U95" s="138" t="s">
        <v>875</v>
      </c>
      <c r="X95" t="str">
        <f t="shared" si="2"/>
        <v/>
      </c>
      <c r="Y95" t="str">
        <f t="shared" si="3"/>
        <v/>
      </c>
    </row>
    <row r="96" spans="1:25" ht="13.5" customHeight="1" x14ac:dyDescent="0.25">
      <c r="A96" s="138">
        <v>319</v>
      </c>
      <c r="B96">
        <v>208</v>
      </c>
      <c r="C96" s="138">
        <v>26263214</v>
      </c>
      <c r="D96">
        <v>26</v>
      </c>
      <c r="E96">
        <v>26</v>
      </c>
      <c r="F96">
        <v>3</v>
      </c>
      <c r="G96" s="379">
        <v>214</v>
      </c>
      <c r="H96" s="374" t="s">
        <v>846</v>
      </c>
      <c r="I96" s="378">
        <v>46270</v>
      </c>
      <c r="J96" t="s">
        <v>2090</v>
      </c>
      <c r="K96" s="375">
        <v>4</v>
      </c>
      <c r="L96" s="385">
        <v>4</v>
      </c>
      <c r="M96" s="375" t="s">
        <v>2003</v>
      </c>
      <c r="N96" s="138" t="s">
        <v>1757</v>
      </c>
      <c r="O96" s="375">
        <v>261010</v>
      </c>
      <c r="P96" s="375">
        <v>1</v>
      </c>
      <c r="Q96" t="s">
        <v>1591</v>
      </c>
      <c r="R96" s="138" t="s">
        <v>1716</v>
      </c>
      <c r="S96">
        <v>5</v>
      </c>
      <c r="T96">
        <v>21</v>
      </c>
      <c r="U96" s="138" t="s">
        <v>875</v>
      </c>
      <c r="X96" t="str">
        <f t="shared" si="2"/>
        <v/>
      </c>
      <c r="Y96" t="str">
        <f t="shared" si="3"/>
        <v/>
      </c>
    </row>
    <row r="97" spans="1:25" ht="13.5" customHeight="1" x14ac:dyDescent="0.25">
      <c r="A97" s="138">
        <v>320</v>
      </c>
      <c r="B97">
        <v>209</v>
      </c>
      <c r="C97" s="138">
        <v>26263215</v>
      </c>
      <c r="D97">
        <v>26</v>
      </c>
      <c r="E97">
        <v>26</v>
      </c>
      <c r="F97">
        <v>3</v>
      </c>
      <c r="G97" s="379">
        <v>215</v>
      </c>
      <c r="H97" s="374" t="s">
        <v>846</v>
      </c>
      <c r="I97" s="376" t="s">
        <v>2178</v>
      </c>
      <c r="J97" t="s">
        <v>2178</v>
      </c>
      <c r="K97" s="375">
        <v>5</v>
      </c>
      <c r="L97" s="385">
        <v>5</v>
      </c>
      <c r="M97" s="375" t="s">
        <v>2003</v>
      </c>
      <c r="N97" s="138" t="s">
        <v>1757</v>
      </c>
      <c r="O97" s="375">
        <v>262020</v>
      </c>
      <c r="P97" s="375">
        <v>2</v>
      </c>
      <c r="Q97" t="s">
        <v>847</v>
      </c>
      <c r="R97" s="138" t="s">
        <v>1717</v>
      </c>
      <c r="S97">
        <v>5</v>
      </c>
      <c r="T97">
        <v>21</v>
      </c>
      <c r="U97" s="138" t="s">
        <v>875</v>
      </c>
      <c r="X97" t="str">
        <f t="shared" si="2"/>
        <v/>
      </c>
      <c r="Y97" t="str">
        <f t="shared" si="3"/>
        <v/>
      </c>
    </row>
    <row r="98" spans="1:25" ht="13.5" customHeight="1" x14ac:dyDescent="0.25">
      <c r="A98" s="138">
        <v>331</v>
      </c>
      <c r="B98">
        <v>213</v>
      </c>
      <c r="C98" s="138">
        <v>26263311</v>
      </c>
      <c r="D98">
        <v>26</v>
      </c>
      <c r="E98">
        <v>26</v>
      </c>
      <c r="F98">
        <v>3</v>
      </c>
      <c r="G98" s="379">
        <v>311</v>
      </c>
      <c r="H98" s="374" t="s">
        <v>846</v>
      </c>
      <c r="I98" s="378">
        <v>46144</v>
      </c>
      <c r="J98" t="s">
        <v>2189</v>
      </c>
      <c r="K98" s="375">
        <v>79</v>
      </c>
      <c r="L98" s="385">
        <v>79</v>
      </c>
      <c r="M98" s="375" t="s">
        <v>2004</v>
      </c>
      <c r="N98" s="138" t="s">
        <v>877</v>
      </c>
      <c r="O98" s="375">
        <v>261010</v>
      </c>
      <c r="P98" s="375">
        <v>1</v>
      </c>
      <c r="Q98" t="s">
        <v>1591</v>
      </c>
      <c r="R98" s="138" t="s">
        <v>1716</v>
      </c>
      <c r="S98">
        <v>5</v>
      </c>
      <c r="T98">
        <v>21</v>
      </c>
      <c r="U98" s="138" t="s">
        <v>875</v>
      </c>
      <c r="X98" t="str">
        <f t="shared" si="2"/>
        <v/>
      </c>
      <c r="Y98" t="str">
        <f t="shared" si="3"/>
        <v/>
      </c>
    </row>
    <row r="99" spans="1:25" ht="13.5" customHeight="1" x14ac:dyDescent="0.25">
      <c r="A99" s="138">
        <v>332</v>
      </c>
      <c r="B99">
        <v>214</v>
      </c>
      <c r="C99" s="138">
        <v>26263312</v>
      </c>
      <c r="D99">
        <v>26</v>
      </c>
      <c r="E99">
        <v>26</v>
      </c>
      <c r="F99">
        <v>3</v>
      </c>
      <c r="G99" s="379">
        <v>312</v>
      </c>
      <c r="H99" s="374" t="s">
        <v>846</v>
      </c>
      <c r="I99" s="378">
        <v>46193</v>
      </c>
      <c r="J99" t="s">
        <v>2190</v>
      </c>
      <c r="K99" s="375">
        <v>79</v>
      </c>
      <c r="L99" s="385">
        <v>79</v>
      </c>
      <c r="M99" s="377" t="s">
        <v>2005</v>
      </c>
      <c r="N99" s="138" t="s">
        <v>878</v>
      </c>
      <c r="O99" s="375">
        <v>261010</v>
      </c>
      <c r="P99" s="375">
        <v>1</v>
      </c>
      <c r="Q99" t="s">
        <v>1591</v>
      </c>
      <c r="R99" s="138" t="s">
        <v>1716</v>
      </c>
      <c r="S99">
        <v>5</v>
      </c>
      <c r="T99">
        <v>21</v>
      </c>
      <c r="U99" s="138" t="s">
        <v>875</v>
      </c>
      <c r="X99" t="str">
        <f t="shared" si="2"/>
        <v/>
      </c>
      <c r="Y99" t="str">
        <f t="shared" si="3"/>
        <v/>
      </c>
    </row>
    <row r="100" spans="1:25" ht="13.5" hidden="1" customHeight="1" x14ac:dyDescent="0.25">
      <c r="A100" s="138">
        <v>333</v>
      </c>
      <c r="B100">
        <v>215</v>
      </c>
      <c r="C100" s="138">
        <v>26263312</v>
      </c>
      <c r="D100">
        <v>26</v>
      </c>
      <c r="E100">
        <v>26</v>
      </c>
      <c r="F100">
        <v>3</v>
      </c>
      <c r="G100" s="379">
        <v>312</v>
      </c>
      <c r="H100" s="374" t="s">
        <v>846</v>
      </c>
      <c r="I100" s="378">
        <v>46194</v>
      </c>
      <c r="J100" t="s">
        <v>2191</v>
      </c>
      <c r="K100" s="375">
        <v>79</v>
      </c>
      <c r="L100" s="385">
        <v>79</v>
      </c>
      <c r="M100" s="375" t="s">
        <v>2005</v>
      </c>
      <c r="N100" s="138" t="s">
        <v>878</v>
      </c>
      <c r="O100" s="375">
        <v>261010</v>
      </c>
      <c r="P100" s="375">
        <v>1</v>
      </c>
      <c r="Q100" t="s">
        <v>1591</v>
      </c>
      <c r="R100" s="138" t="s">
        <v>1716</v>
      </c>
      <c r="S100">
        <v>5</v>
      </c>
      <c r="T100">
        <v>21</v>
      </c>
      <c r="U100" s="138" t="s">
        <v>875</v>
      </c>
      <c r="X100" t="str">
        <f t="shared" si="2"/>
        <v>##</v>
      </c>
      <c r="Y100" t="str">
        <f t="shared" si="3"/>
        <v/>
      </c>
    </row>
    <row r="101" spans="1:25" ht="13.5" customHeight="1" x14ac:dyDescent="0.25">
      <c r="A101" s="138">
        <v>334</v>
      </c>
      <c r="B101">
        <v>216</v>
      </c>
      <c r="C101" s="138">
        <v>26263313</v>
      </c>
      <c r="D101">
        <v>26</v>
      </c>
      <c r="E101">
        <v>26</v>
      </c>
      <c r="F101">
        <v>3</v>
      </c>
      <c r="G101" s="379">
        <v>313</v>
      </c>
      <c r="H101" s="374" t="s">
        <v>846</v>
      </c>
      <c r="I101" s="378">
        <v>46285</v>
      </c>
      <c r="J101" t="s">
        <v>2167</v>
      </c>
      <c r="K101" s="375">
        <v>79</v>
      </c>
      <c r="L101" s="385">
        <v>79</v>
      </c>
      <c r="M101" s="375" t="s">
        <v>2006</v>
      </c>
      <c r="N101" s="138" t="s">
        <v>879</v>
      </c>
      <c r="O101" s="375">
        <v>261010</v>
      </c>
      <c r="P101" s="375">
        <v>1</v>
      </c>
      <c r="Q101" t="s">
        <v>1591</v>
      </c>
      <c r="R101" s="138" t="s">
        <v>1716</v>
      </c>
      <c r="S101">
        <v>5</v>
      </c>
      <c r="T101">
        <v>21</v>
      </c>
      <c r="U101" s="138" t="s">
        <v>875</v>
      </c>
      <c r="X101" t="str">
        <f t="shared" si="2"/>
        <v/>
      </c>
      <c r="Y101" t="str">
        <f t="shared" si="3"/>
        <v/>
      </c>
    </row>
    <row r="102" spans="1:25" ht="13.5" customHeight="1" x14ac:dyDescent="0.25">
      <c r="A102" s="138">
        <v>336</v>
      </c>
      <c r="B102">
        <v>218</v>
      </c>
      <c r="C102" s="138">
        <v>26263321</v>
      </c>
      <c r="D102">
        <v>26</v>
      </c>
      <c r="E102">
        <v>26</v>
      </c>
      <c r="F102">
        <v>3</v>
      </c>
      <c r="G102" s="379">
        <v>321</v>
      </c>
      <c r="H102" s="374" t="s">
        <v>846</v>
      </c>
      <c r="I102" s="378">
        <v>46186</v>
      </c>
      <c r="J102" t="s">
        <v>2192</v>
      </c>
      <c r="K102" s="375">
        <v>61</v>
      </c>
      <c r="L102" s="385">
        <v>61</v>
      </c>
      <c r="M102" s="375" t="s">
        <v>2193</v>
      </c>
      <c r="N102" s="138" t="s">
        <v>2194</v>
      </c>
      <c r="O102" s="375">
        <v>263080</v>
      </c>
      <c r="P102" s="375">
        <v>6</v>
      </c>
      <c r="Q102" t="s">
        <v>1592</v>
      </c>
      <c r="R102" s="138" t="s">
        <v>1592</v>
      </c>
      <c r="S102">
        <v>5</v>
      </c>
      <c r="T102">
        <v>21</v>
      </c>
      <c r="U102" s="138" t="s">
        <v>875</v>
      </c>
      <c r="X102" t="str">
        <f t="shared" si="2"/>
        <v/>
      </c>
      <c r="Y102" t="str">
        <f t="shared" si="3"/>
        <v/>
      </c>
    </row>
    <row r="103" spans="1:25" ht="13.5" customHeight="1" x14ac:dyDescent="0.25">
      <c r="A103" s="138">
        <v>337</v>
      </c>
      <c r="B103">
        <v>244</v>
      </c>
      <c r="C103" s="138">
        <v>26263322</v>
      </c>
      <c r="D103">
        <v>26</v>
      </c>
      <c r="E103">
        <v>26</v>
      </c>
      <c r="F103">
        <v>3</v>
      </c>
      <c r="G103" s="379">
        <v>322</v>
      </c>
      <c r="H103" s="374" t="s">
        <v>846</v>
      </c>
      <c r="I103" s="378">
        <v>46319</v>
      </c>
      <c r="J103" t="s">
        <v>2124</v>
      </c>
      <c r="K103" s="375" t="s">
        <v>846</v>
      </c>
      <c r="L103" s="385" t="s">
        <v>846</v>
      </c>
      <c r="M103" s="375" t="s">
        <v>2007</v>
      </c>
      <c r="N103" s="138" t="s">
        <v>2008</v>
      </c>
      <c r="O103" s="375">
        <v>263080</v>
      </c>
      <c r="P103" s="375">
        <v>6</v>
      </c>
      <c r="Q103" t="s">
        <v>1592</v>
      </c>
      <c r="R103" s="138" t="s">
        <v>1592</v>
      </c>
      <c r="S103">
        <v>5</v>
      </c>
      <c r="T103">
        <v>21</v>
      </c>
      <c r="U103" s="138" t="s">
        <v>875</v>
      </c>
      <c r="X103" t="str">
        <f t="shared" si="2"/>
        <v/>
      </c>
      <c r="Y103" t="str">
        <f t="shared" si="3"/>
        <v/>
      </c>
    </row>
    <row r="104" spans="1:25" ht="13.5" customHeight="1" x14ac:dyDescent="0.25">
      <c r="A104" s="138">
        <v>339</v>
      </c>
      <c r="B104">
        <v>220</v>
      </c>
      <c r="C104" s="138">
        <v>26263331</v>
      </c>
      <c r="D104">
        <v>26</v>
      </c>
      <c r="E104">
        <v>26</v>
      </c>
      <c r="F104">
        <v>3</v>
      </c>
      <c r="G104" s="379">
        <v>331</v>
      </c>
      <c r="H104" s="374" t="s">
        <v>846</v>
      </c>
      <c r="I104" s="378">
        <v>46193</v>
      </c>
      <c r="J104" t="s">
        <v>2190</v>
      </c>
      <c r="K104" s="375">
        <v>76</v>
      </c>
      <c r="L104" s="385">
        <v>76</v>
      </c>
      <c r="M104" s="375" t="s">
        <v>2195</v>
      </c>
      <c r="N104" s="138" t="s">
        <v>2196</v>
      </c>
      <c r="O104" s="375"/>
      <c r="P104" s="375"/>
      <c r="R104" s="138" t="s">
        <v>2046</v>
      </c>
      <c r="S104">
        <v>5</v>
      </c>
      <c r="T104">
        <v>21</v>
      </c>
      <c r="U104" s="138" t="s">
        <v>875</v>
      </c>
      <c r="X104" t="str">
        <f t="shared" si="2"/>
        <v/>
      </c>
      <c r="Y104" t="str">
        <f t="shared" si="3"/>
        <v/>
      </c>
    </row>
    <row r="105" spans="1:25" x14ac:dyDescent="0.25">
      <c r="A105" s="138">
        <v>341</v>
      </c>
      <c r="B105">
        <v>222</v>
      </c>
      <c r="C105" s="138">
        <v>26263341</v>
      </c>
      <c r="D105">
        <v>26</v>
      </c>
      <c r="E105">
        <v>26</v>
      </c>
      <c r="F105">
        <v>3</v>
      </c>
      <c r="G105" s="379">
        <v>341</v>
      </c>
      <c r="H105" s="374" t="s">
        <v>846</v>
      </c>
      <c r="I105" s="378">
        <v>46193</v>
      </c>
      <c r="J105" t="s">
        <v>2190</v>
      </c>
      <c r="K105" s="375" t="s">
        <v>846</v>
      </c>
      <c r="L105" s="385" t="s">
        <v>846</v>
      </c>
      <c r="M105" s="375" t="s">
        <v>2197</v>
      </c>
      <c r="N105" s="138" t="s">
        <v>2198</v>
      </c>
      <c r="O105" s="375">
        <v>262030</v>
      </c>
      <c r="P105" s="375">
        <v>3</v>
      </c>
      <c r="Q105" t="s">
        <v>849</v>
      </c>
      <c r="R105" s="138" t="s">
        <v>1719</v>
      </c>
      <c r="S105">
        <v>5</v>
      </c>
      <c r="T105">
        <v>21</v>
      </c>
      <c r="U105" s="138" t="s">
        <v>875</v>
      </c>
      <c r="X105" t="str">
        <f t="shared" si="2"/>
        <v/>
      </c>
      <c r="Y105" t="str">
        <f t="shared" si="3"/>
        <v/>
      </c>
    </row>
    <row r="106" spans="1:25" x14ac:dyDescent="0.25">
      <c r="A106" s="138">
        <v>343</v>
      </c>
      <c r="B106">
        <v>224</v>
      </c>
      <c r="C106" s="138">
        <v>26263351</v>
      </c>
      <c r="D106">
        <v>26</v>
      </c>
      <c r="E106">
        <v>26</v>
      </c>
      <c r="F106">
        <v>3</v>
      </c>
      <c r="G106" s="379">
        <v>351</v>
      </c>
      <c r="H106" s="374" t="s">
        <v>846</v>
      </c>
      <c r="I106" s="378">
        <v>46193</v>
      </c>
      <c r="J106" t="s">
        <v>2190</v>
      </c>
      <c r="K106" s="375">
        <v>79</v>
      </c>
      <c r="L106" s="385">
        <v>79</v>
      </c>
      <c r="M106" s="375" t="s">
        <v>2199</v>
      </c>
      <c r="N106" s="138" t="s">
        <v>2200</v>
      </c>
      <c r="O106" s="375">
        <v>262020</v>
      </c>
      <c r="P106" s="375">
        <v>2</v>
      </c>
      <c r="Q106" t="s">
        <v>847</v>
      </c>
      <c r="R106" s="138" t="s">
        <v>1754</v>
      </c>
      <c r="S106">
        <v>5</v>
      </c>
      <c r="T106">
        <v>21</v>
      </c>
      <c r="U106" s="138" t="s">
        <v>875</v>
      </c>
      <c r="X106" t="str">
        <f t="shared" si="2"/>
        <v/>
      </c>
      <c r="Y106" t="str">
        <f t="shared" si="3"/>
        <v/>
      </c>
    </row>
    <row r="107" spans="1:25" x14ac:dyDescent="0.25">
      <c r="A107" s="138">
        <v>345</v>
      </c>
      <c r="B107">
        <v>245</v>
      </c>
      <c r="C107" s="138">
        <v>26263401</v>
      </c>
      <c r="D107">
        <v>26</v>
      </c>
      <c r="E107">
        <v>26</v>
      </c>
      <c r="F107">
        <v>3</v>
      </c>
      <c r="G107">
        <v>401</v>
      </c>
      <c r="H107" s="374" t="s">
        <v>846</v>
      </c>
      <c r="I107" s="378">
        <v>46137</v>
      </c>
      <c r="J107" t="s">
        <v>2126</v>
      </c>
      <c r="K107" s="375">
        <v>1</v>
      </c>
      <c r="L107" s="385">
        <v>1</v>
      </c>
      <c r="M107" s="375" t="s">
        <v>2009</v>
      </c>
      <c r="N107" s="138" t="s">
        <v>2010</v>
      </c>
      <c r="O107" s="375">
        <v>263070</v>
      </c>
      <c r="P107" s="375">
        <v>5</v>
      </c>
      <c r="Q107" t="s">
        <v>1725</v>
      </c>
      <c r="R107" s="138" t="s">
        <v>1726</v>
      </c>
      <c r="S107">
        <v>5</v>
      </c>
      <c r="T107">
        <v>21</v>
      </c>
      <c r="U107" s="138" t="s">
        <v>875</v>
      </c>
      <c r="X107" t="str">
        <f t="shared" si="2"/>
        <v/>
      </c>
      <c r="Y107" t="str">
        <f t="shared" si="3"/>
        <v/>
      </c>
    </row>
    <row r="108" spans="1:25" x14ac:dyDescent="0.25">
      <c r="A108" s="138">
        <v>347</v>
      </c>
      <c r="B108">
        <v>242</v>
      </c>
      <c r="C108" s="138">
        <v>26263403</v>
      </c>
      <c r="D108">
        <v>26</v>
      </c>
      <c r="E108">
        <v>26</v>
      </c>
      <c r="F108">
        <v>3</v>
      </c>
      <c r="G108">
        <v>403</v>
      </c>
      <c r="H108" s="374" t="s">
        <v>846</v>
      </c>
      <c r="I108" s="378">
        <v>46158</v>
      </c>
      <c r="J108" t="s">
        <v>2142</v>
      </c>
      <c r="K108" s="377">
        <v>40</v>
      </c>
      <c r="L108" s="386">
        <v>40</v>
      </c>
      <c r="M108" s="138" t="s">
        <v>2201</v>
      </c>
      <c r="N108" s="138" t="s">
        <v>2011</v>
      </c>
      <c r="O108" s="375">
        <v>263080</v>
      </c>
      <c r="P108" s="375">
        <v>6</v>
      </c>
      <c r="Q108" t="s">
        <v>1592</v>
      </c>
      <c r="R108" s="138" t="s">
        <v>1592</v>
      </c>
      <c r="S108">
        <v>5</v>
      </c>
      <c r="T108">
        <v>21</v>
      </c>
      <c r="U108" s="138" t="s">
        <v>875</v>
      </c>
      <c r="X108" t="str">
        <f t="shared" si="2"/>
        <v/>
      </c>
      <c r="Y108" t="str">
        <f t="shared" si="3"/>
        <v/>
      </c>
    </row>
    <row r="109" spans="1:25" x14ac:dyDescent="0.25">
      <c r="A109" s="138">
        <v>349</v>
      </c>
      <c r="B109">
        <v>230</v>
      </c>
      <c r="C109" s="138">
        <v>26263405</v>
      </c>
      <c r="D109">
        <v>26</v>
      </c>
      <c r="E109">
        <v>26</v>
      </c>
      <c r="F109">
        <v>3</v>
      </c>
      <c r="G109" s="379">
        <v>405</v>
      </c>
      <c r="H109" s="374" t="s">
        <v>846</v>
      </c>
      <c r="I109" s="378">
        <v>46180</v>
      </c>
      <c r="J109" t="s">
        <v>2158</v>
      </c>
      <c r="K109" s="375">
        <v>77</v>
      </c>
      <c r="L109" s="385">
        <v>77</v>
      </c>
      <c r="M109" s="375" t="s">
        <v>2012</v>
      </c>
      <c r="N109" s="138" t="s">
        <v>2013</v>
      </c>
      <c r="O109" s="375">
        <v>262030</v>
      </c>
      <c r="P109" s="375">
        <v>3</v>
      </c>
      <c r="Q109" t="s">
        <v>849</v>
      </c>
      <c r="R109" s="138" t="s">
        <v>1719</v>
      </c>
      <c r="S109">
        <v>5</v>
      </c>
      <c r="T109">
        <v>21</v>
      </c>
      <c r="U109" s="138" t="s">
        <v>875</v>
      </c>
      <c r="X109" t="str">
        <f t="shared" si="2"/>
        <v/>
      </c>
      <c r="Y109" t="str">
        <f t="shared" si="3"/>
        <v/>
      </c>
    </row>
    <row r="110" spans="1:25" x14ac:dyDescent="0.25">
      <c r="A110" s="138">
        <v>350</v>
      </c>
      <c r="B110">
        <v>235</v>
      </c>
      <c r="C110" s="138">
        <v>26263406</v>
      </c>
      <c r="D110">
        <v>26</v>
      </c>
      <c r="E110">
        <v>26</v>
      </c>
      <c r="F110">
        <v>3</v>
      </c>
      <c r="G110" s="379">
        <v>406</v>
      </c>
      <c r="H110" s="374" t="s">
        <v>846</v>
      </c>
      <c r="I110" s="378">
        <v>46291</v>
      </c>
      <c r="J110" t="s">
        <v>2132</v>
      </c>
      <c r="K110" s="375">
        <v>58</v>
      </c>
      <c r="L110" s="385">
        <v>58</v>
      </c>
      <c r="M110" s="375" t="s">
        <v>2014</v>
      </c>
      <c r="N110" s="138" t="s">
        <v>2015</v>
      </c>
      <c r="O110" s="375">
        <v>262030</v>
      </c>
      <c r="P110" s="375">
        <v>3</v>
      </c>
      <c r="Q110" t="s">
        <v>849</v>
      </c>
      <c r="R110" s="138" t="s">
        <v>1719</v>
      </c>
      <c r="S110">
        <v>5</v>
      </c>
      <c r="T110">
        <v>21</v>
      </c>
      <c r="U110" s="138" t="s">
        <v>875</v>
      </c>
      <c r="X110" t="str">
        <f t="shared" si="2"/>
        <v/>
      </c>
      <c r="Y110" t="str">
        <f t="shared" si="3"/>
        <v/>
      </c>
    </row>
    <row r="111" spans="1:25" x14ac:dyDescent="0.25">
      <c r="A111" s="138">
        <v>354</v>
      </c>
      <c r="B111">
        <v>227</v>
      </c>
      <c r="C111" s="138">
        <v>26263410</v>
      </c>
      <c r="D111">
        <v>26</v>
      </c>
      <c r="E111">
        <v>26</v>
      </c>
      <c r="F111">
        <v>3</v>
      </c>
      <c r="G111" s="379">
        <v>410</v>
      </c>
      <c r="H111" s="374" t="s">
        <v>846</v>
      </c>
      <c r="I111" s="378">
        <v>46165</v>
      </c>
      <c r="J111" t="s">
        <v>2150</v>
      </c>
      <c r="K111" s="375" t="s">
        <v>846</v>
      </c>
      <c r="L111" s="385" t="s">
        <v>846</v>
      </c>
      <c r="M111" s="375" t="s">
        <v>2202</v>
      </c>
      <c r="N111" s="138" t="s">
        <v>2016</v>
      </c>
      <c r="O111" s="375">
        <v>262030</v>
      </c>
      <c r="P111" s="375">
        <v>3</v>
      </c>
      <c r="Q111" t="s">
        <v>849</v>
      </c>
      <c r="R111" s="138" t="s">
        <v>1719</v>
      </c>
      <c r="S111">
        <v>5</v>
      </c>
      <c r="T111">
        <v>21</v>
      </c>
      <c r="U111" s="138" t="s">
        <v>875</v>
      </c>
      <c r="X111" t="str">
        <f t="shared" si="2"/>
        <v/>
      </c>
      <c r="Y111" t="str">
        <f t="shared" si="3"/>
        <v/>
      </c>
    </row>
    <row r="112" spans="1:25" x14ac:dyDescent="0.25">
      <c r="A112" s="138">
        <v>355</v>
      </c>
      <c r="B112">
        <v>229</v>
      </c>
      <c r="C112" s="138">
        <v>26263411</v>
      </c>
      <c r="D112">
        <v>26</v>
      </c>
      <c r="E112">
        <v>26</v>
      </c>
      <c r="F112">
        <v>3</v>
      </c>
      <c r="G112" s="379">
        <v>411</v>
      </c>
      <c r="H112" s="374" t="s">
        <v>846</v>
      </c>
      <c r="I112" s="378">
        <v>46172</v>
      </c>
      <c r="J112" t="s">
        <v>2105</v>
      </c>
      <c r="K112" s="377" t="s">
        <v>846</v>
      </c>
      <c r="L112" s="386" t="s">
        <v>846</v>
      </c>
      <c r="M112" s="375" t="s">
        <v>2203</v>
      </c>
      <c r="N112" s="138" t="s">
        <v>2204</v>
      </c>
      <c r="O112" s="375">
        <v>263060</v>
      </c>
      <c r="P112" s="375">
        <v>4</v>
      </c>
      <c r="Q112" t="s">
        <v>867</v>
      </c>
      <c r="R112" s="138" t="s">
        <v>1758</v>
      </c>
      <c r="S112">
        <v>5</v>
      </c>
      <c r="T112">
        <v>21</v>
      </c>
      <c r="U112" s="138" t="s">
        <v>875</v>
      </c>
      <c r="X112" t="str">
        <f t="shared" si="2"/>
        <v/>
      </c>
      <c r="Y112" t="str">
        <f t="shared" si="3"/>
        <v/>
      </c>
    </row>
    <row r="113" spans="1:25" x14ac:dyDescent="0.25">
      <c r="A113" s="138">
        <v>357</v>
      </c>
      <c r="B113">
        <v>241</v>
      </c>
      <c r="C113" s="138">
        <v>26263413</v>
      </c>
      <c r="D113">
        <v>26</v>
      </c>
      <c r="E113">
        <v>26</v>
      </c>
      <c r="F113">
        <v>3</v>
      </c>
      <c r="G113" s="379">
        <v>413</v>
      </c>
      <c r="H113" s="374" t="s">
        <v>846</v>
      </c>
      <c r="I113" s="378">
        <v>46277</v>
      </c>
      <c r="J113" t="s">
        <v>2154</v>
      </c>
      <c r="K113" s="375">
        <v>42</v>
      </c>
      <c r="L113" s="385">
        <v>42</v>
      </c>
      <c r="M113" s="375" t="s">
        <v>2017</v>
      </c>
      <c r="N113" s="138" t="s">
        <v>2018</v>
      </c>
      <c r="O113" s="375">
        <v>262020</v>
      </c>
      <c r="P113" s="375">
        <v>2</v>
      </c>
      <c r="Q113" t="s">
        <v>847</v>
      </c>
      <c r="R113" s="138" t="s">
        <v>1717</v>
      </c>
      <c r="S113">
        <v>5</v>
      </c>
      <c r="T113">
        <v>21</v>
      </c>
      <c r="U113" s="138" t="s">
        <v>875</v>
      </c>
      <c r="X113" t="str">
        <f t="shared" si="2"/>
        <v/>
      </c>
      <c r="Y113" t="str">
        <f t="shared" si="3"/>
        <v/>
      </c>
    </row>
    <row r="114" spans="1:25" x14ac:dyDescent="0.25">
      <c r="A114" s="138">
        <v>358</v>
      </c>
      <c r="B114">
        <v>234</v>
      </c>
      <c r="C114" s="138">
        <v>26263414</v>
      </c>
      <c r="D114">
        <v>26</v>
      </c>
      <c r="E114">
        <v>26</v>
      </c>
      <c r="F114">
        <v>3</v>
      </c>
      <c r="G114">
        <v>414</v>
      </c>
      <c r="H114" s="374" t="s">
        <v>846</v>
      </c>
      <c r="I114" s="376">
        <v>46186</v>
      </c>
      <c r="J114" t="s">
        <v>2192</v>
      </c>
      <c r="K114" s="375">
        <v>53</v>
      </c>
      <c r="L114" s="385">
        <v>53</v>
      </c>
      <c r="M114" s="375" t="s">
        <v>1761</v>
      </c>
      <c r="N114" s="138" t="s">
        <v>163</v>
      </c>
      <c r="O114" s="375">
        <v>262020</v>
      </c>
      <c r="P114" s="375">
        <v>2</v>
      </c>
      <c r="Q114" t="s">
        <v>847</v>
      </c>
      <c r="R114" s="138" t="s">
        <v>1717</v>
      </c>
      <c r="S114">
        <v>5</v>
      </c>
      <c r="T114">
        <v>21</v>
      </c>
      <c r="U114" s="138" t="s">
        <v>875</v>
      </c>
      <c r="X114" t="str">
        <f t="shared" si="2"/>
        <v/>
      </c>
      <c r="Y114" t="str">
        <f t="shared" si="3"/>
        <v/>
      </c>
    </row>
    <row r="115" spans="1:25" x14ac:dyDescent="0.25">
      <c r="A115" s="138">
        <v>359</v>
      </c>
      <c r="B115">
        <v>226</v>
      </c>
      <c r="C115" s="138">
        <v>26263415</v>
      </c>
      <c r="D115">
        <v>26</v>
      </c>
      <c r="E115">
        <v>26</v>
      </c>
      <c r="F115">
        <v>3</v>
      </c>
      <c r="G115" s="379">
        <v>415</v>
      </c>
      <c r="H115" s="374" t="s">
        <v>846</v>
      </c>
      <c r="I115" s="378">
        <v>46137</v>
      </c>
      <c r="J115" t="s">
        <v>2126</v>
      </c>
      <c r="K115" s="375" t="s">
        <v>846</v>
      </c>
      <c r="L115" s="385" t="s">
        <v>846</v>
      </c>
      <c r="M115" s="375" t="s">
        <v>2019</v>
      </c>
      <c r="N115" s="138" t="s">
        <v>2205</v>
      </c>
      <c r="O115" s="375">
        <v>262020</v>
      </c>
      <c r="P115" s="375">
        <v>2</v>
      </c>
      <c r="Q115" t="s">
        <v>847</v>
      </c>
      <c r="R115" s="138" t="s">
        <v>1717</v>
      </c>
      <c r="S115">
        <v>5</v>
      </c>
      <c r="T115">
        <v>21</v>
      </c>
      <c r="U115" s="138" t="s">
        <v>875</v>
      </c>
      <c r="X115" t="str">
        <f t="shared" si="2"/>
        <v/>
      </c>
      <c r="Y115" t="str">
        <f t="shared" si="3"/>
        <v/>
      </c>
    </row>
    <row r="116" spans="1:25" x14ac:dyDescent="0.25">
      <c r="A116" s="138">
        <v>360</v>
      </c>
      <c r="B116">
        <v>233</v>
      </c>
      <c r="C116" s="138">
        <v>26263416</v>
      </c>
      <c r="D116">
        <v>26</v>
      </c>
      <c r="E116">
        <v>26</v>
      </c>
      <c r="F116">
        <v>3</v>
      </c>
      <c r="G116" s="379">
        <v>416</v>
      </c>
      <c r="H116" s="374" t="s">
        <v>846</v>
      </c>
      <c r="I116" s="378">
        <v>46179</v>
      </c>
      <c r="J116" t="s">
        <v>2206</v>
      </c>
      <c r="K116" s="375">
        <v>42</v>
      </c>
      <c r="L116" s="385">
        <v>42</v>
      </c>
      <c r="M116" s="375" t="s">
        <v>1760</v>
      </c>
      <c r="N116" s="138" t="s">
        <v>2020</v>
      </c>
      <c r="O116" s="375">
        <v>262020</v>
      </c>
      <c r="P116" s="375">
        <v>2</v>
      </c>
      <c r="Q116" t="s">
        <v>847</v>
      </c>
      <c r="R116" s="138" t="s">
        <v>1717</v>
      </c>
      <c r="S116">
        <v>5</v>
      </c>
      <c r="T116">
        <v>21</v>
      </c>
      <c r="U116" s="138" t="s">
        <v>875</v>
      </c>
      <c r="X116" t="str">
        <f t="shared" si="2"/>
        <v/>
      </c>
      <c r="Y116" t="str">
        <f t="shared" si="3"/>
        <v/>
      </c>
    </row>
    <row r="117" spans="1:25" x14ac:dyDescent="0.25">
      <c r="A117" s="138">
        <v>361</v>
      </c>
      <c r="B117">
        <v>231</v>
      </c>
      <c r="C117" s="138">
        <v>26263417</v>
      </c>
      <c r="D117">
        <v>26</v>
      </c>
      <c r="E117">
        <v>26</v>
      </c>
      <c r="F117">
        <v>3</v>
      </c>
      <c r="G117" s="379">
        <v>417</v>
      </c>
      <c r="H117" s="374" t="s">
        <v>846</v>
      </c>
      <c r="I117" s="378">
        <v>46178</v>
      </c>
      <c r="J117" t="s">
        <v>2207</v>
      </c>
      <c r="K117" s="375">
        <v>57</v>
      </c>
      <c r="L117" s="385">
        <v>57</v>
      </c>
      <c r="M117" s="375" t="s">
        <v>1759</v>
      </c>
      <c r="N117" s="138" t="s">
        <v>2021</v>
      </c>
      <c r="O117" s="375">
        <v>262020</v>
      </c>
      <c r="P117" s="375">
        <v>2</v>
      </c>
      <c r="Q117" t="s">
        <v>847</v>
      </c>
      <c r="R117" s="138" t="s">
        <v>1717</v>
      </c>
      <c r="S117">
        <v>5</v>
      </c>
      <c r="T117">
        <v>21</v>
      </c>
      <c r="U117" s="138" t="s">
        <v>875</v>
      </c>
      <c r="X117" t="str">
        <f t="shared" si="2"/>
        <v/>
      </c>
      <c r="Y117" t="str">
        <f t="shared" si="3"/>
        <v/>
      </c>
    </row>
    <row r="118" spans="1:25" x14ac:dyDescent="0.25">
      <c r="A118" s="138">
        <v>362</v>
      </c>
      <c r="B118">
        <v>238</v>
      </c>
      <c r="C118" s="138">
        <v>26263418</v>
      </c>
      <c r="D118">
        <v>26</v>
      </c>
      <c r="E118">
        <v>26</v>
      </c>
      <c r="F118">
        <v>3</v>
      </c>
      <c r="G118">
        <v>418</v>
      </c>
      <c r="H118" s="374" t="s">
        <v>846</v>
      </c>
      <c r="I118" s="376">
        <v>46291</v>
      </c>
      <c r="J118" t="s">
        <v>2132</v>
      </c>
      <c r="K118" s="138">
        <v>30</v>
      </c>
      <c r="L118" s="385">
        <v>30</v>
      </c>
      <c r="M118" s="375" t="s">
        <v>2022</v>
      </c>
      <c r="N118" s="138" t="s">
        <v>2023</v>
      </c>
      <c r="O118" s="375">
        <v>262020</v>
      </c>
      <c r="P118" s="375">
        <v>2</v>
      </c>
      <c r="Q118" t="s">
        <v>847</v>
      </c>
      <c r="R118" s="138" t="s">
        <v>1717</v>
      </c>
      <c r="S118">
        <v>5</v>
      </c>
      <c r="T118">
        <v>21</v>
      </c>
      <c r="U118" s="138" t="s">
        <v>875</v>
      </c>
      <c r="X118" t="str">
        <f t="shared" si="2"/>
        <v/>
      </c>
      <c r="Y118" t="str">
        <f t="shared" si="3"/>
        <v/>
      </c>
    </row>
    <row r="119" spans="1:25" x14ac:dyDescent="0.25">
      <c r="A119" s="138">
        <v>364</v>
      </c>
      <c r="B119">
        <v>252</v>
      </c>
      <c r="C119" s="138">
        <v>26263420</v>
      </c>
      <c r="D119">
        <v>26</v>
      </c>
      <c r="E119">
        <v>26</v>
      </c>
      <c r="F119">
        <v>3</v>
      </c>
      <c r="G119" s="379">
        <v>420</v>
      </c>
      <c r="H119" s="374" t="s">
        <v>846</v>
      </c>
      <c r="I119" s="376">
        <v>46116</v>
      </c>
      <c r="J119" t="s">
        <v>2208</v>
      </c>
      <c r="K119" s="375">
        <v>1</v>
      </c>
      <c r="L119" s="385">
        <v>1</v>
      </c>
      <c r="M119" s="375" t="s">
        <v>1763</v>
      </c>
      <c r="N119" s="138" t="s">
        <v>1764</v>
      </c>
      <c r="O119" s="375">
        <v>262020</v>
      </c>
      <c r="P119" s="375">
        <v>2</v>
      </c>
      <c r="Q119" t="s">
        <v>847</v>
      </c>
      <c r="R119" s="138" t="s">
        <v>1717</v>
      </c>
      <c r="S119">
        <v>5</v>
      </c>
      <c r="T119">
        <v>21</v>
      </c>
      <c r="U119" s="138" t="s">
        <v>875</v>
      </c>
      <c r="X119" t="str">
        <f t="shared" si="2"/>
        <v/>
      </c>
      <c r="Y119" t="str">
        <f t="shared" si="3"/>
        <v/>
      </c>
    </row>
    <row r="120" spans="1:25" x14ac:dyDescent="0.25">
      <c r="A120" s="138">
        <v>365</v>
      </c>
      <c r="C120" s="138">
        <v>26263421</v>
      </c>
      <c r="D120">
        <v>26</v>
      </c>
      <c r="E120">
        <v>26</v>
      </c>
      <c r="F120">
        <v>3</v>
      </c>
      <c r="G120" s="379">
        <v>421</v>
      </c>
      <c r="H120" s="374" t="s">
        <v>846</v>
      </c>
      <c r="I120" s="378">
        <v>46130</v>
      </c>
      <c r="J120" t="s">
        <v>2176</v>
      </c>
      <c r="K120" s="375">
        <v>2</v>
      </c>
      <c r="L120" s="385">
        <v>2</v>
      </c>
      <c r="M120" s="375" t="s">
        <v>1763</v>
      </c>
      <c r="N120" s="138" t="s">
        <v>1764</v>
      </c>
      <c r="O120" s="375">
        <v>262020</v>
      </c>
      <c r="P120" s="375">
        <v>2</v>
      </c>
      <c r="Q120" t="s">
        <v>847</v>
      </c>
      <c r="R120" s="138" t="s">
        <v>1717</v>
      </c>
      <c r="S120">
        <v>5</v>
      </c>
      <c r="T120">
        <v>21</v>
      </c>
      <c r="U120" s="138" t="s">
        <v>875</v>
      </c>
      <c r="X120" t="str">
        <f t="shared" si="2"/>
        <v/>
      </c>
      <c r="Y120" t="str">
        <f t="shared" si="3"/>
        <v/>
      </c>
    </row>
    <row r="121" spans="1:25" x14ac:dyDescent="0.25">
      <c r="A121" s="138">
        <v>366</v>
      </c>
      <c r="C121" s="138">
        <v>26263422</v>
      </c>
      <c r="D121">
        <v>26</v>
      </c>
      <c r="E121">
        <v>26</v>
      </c>
      <c r="F121">
        <v>3</v>
      </c>
      <c r="G121" s="379">
        <v>422</v>
      </c>
      <c r="H121" s="374" t="s">
        <v>846</v>
      </c>
      <c r="I121" s="378">
        <v>46144</v>
      </c>
      <c r="J121" t="s">
        <v>2189</v>
      </c>
      <c r="K121" s="375">
        <v>3</v>
      </c>
      <c r="L121" s="385">
        <v>3</v>
      </c>
      <c r="M121" s="375" t="s">
        <v>1763</v>
      </c>
      <c r="N121" s="138" t="s">
        <v>1764</v>
      </c>
      <c r="O121" s="375">
        <v>262020</v>
      </c>
      <c r="P121" s="375">
        <v>2</v>
      </c>
      <c r="Q121" t="s">
        <v>847</v>
      </c>
      <c r="R121" s="138" t="s">
        <v>1717</v>
      </c>
      <c r="S121">
        <v>5</v>
      </c>
      <c r="T121">
        <v>21</v>
      </c>
      <c r="U121" s="138" t="s">
        <v>875</v>
      </c>
      <c r="X121" t="str">
        <f t="shared" si="2"/>
        <v/>
      </c>
      <c r="Y121" t="str">
        <f t="shared" si="3"/>
        <v/>
      </c>
    </row>
    <row r="122" spans="1:25" x14ac:dyDescent="0.25">
      <c r="A122" s="138">
        <v>367</v>
      </c>
      <c r="C122" s="138">
        <v>26263423</v>
      </c>
      <c r="D122">
        <v>26</v>
      </c>
      <c r="E122">
        <v>26</v>
      </c>
      <c r="F122">
        <v>3</v>
      </c>
      <c r="G122" s="379">
        <v>423</v>
      </c>
      <c r="H122" s="374" t="s">
        <v>846</v>
      </c>
      <c r="I122" s="378">
        <v>46166</v>
      </c>
      <c r="J122" t="s">
        <v>2137</v>
      </c>
      <c r="K122" s="375">
        <v>4</v>
      </c>
      <c r="L122" s="385">
        <v>4</v>
      </c>
      <c r="M122" s="375" t="s">
        <v>1763</v>
      </c>
      <c r="N122" s="138" t="s">
        <v>1764</v>
      </c>
      <c r="O122" s="375">
        <v>262020</v>
      </c>
      <c r="P122" s="375">
        <v>2</v>
      </c>
      <c r="Q122" t="s">
        <v>847</v>
      </c>
      <c r="R122" s="138" t="s">
        <v>1717</v>
      </c>
      <c r="S122">
        <v>5</v>
      </c>
      <c r="T122">
        <v>21</v>
      </c>
      <c r="U122" s="138" t="s">
        <v>875</v>
      </c>
      <c r="X122" t="str">
        <f t="shared" si="2"/>
        <v/>
      </c>
      <c r="Y122" t="str">
        <f t="shared" si="3"/>
        <v/>
      </c>
    </row>
    <row r="123" spans="1:25" x14ac:dyDescent="0.25">
      <c r="A123" s="138">
        <v>368</v>
      </c>
      <c r="C123" s="138">
        <v>26263424</v>
      </c>
      <c r="D123">
        <v>26</v>
      </c>
      <c r="E123">
        <v>26</v>
      </c>
      <c r="F123">
        <v>3</v>
      </c>
      <c r="G123">
        <v>424</v>
      </c>
      <c r="H123" s="374" t="s">
        <v>846</v>
      </c>
      <c r="I123" s="378">
        <v>46259</v>
      </c>
      <c r="J123" t="s">
        <v>2209</v>
      </c>
      <c r="K123" s="375">
        <v>5</v>
      </c>
      <c r="L123" s="385">
        <v>5</v>
      </c>
      <c r="M123" s="375" t="s">
        <v>1763</v>
      </c>
      <c r="N123" s="138" t="s">
        <v>1764</v>
      </c>
      <c r="O123" s="375">
        <v>262020</v>
      </c>
      <c r="P123" s="375">
        <v>2</v>
      </c>
      <c r="Q123" t="s">
        <v>847</v>
      </c>
      <c r="R123" s="138" t="s">
        <v>1717</v>
      </c>
      <c r="U123" s="138" t="s">
        <v>875</v>
      </c>
      <c r="X123" t="str">
        <f t="shared" si="2"/>
        <v/>
      </c>
      <c r="Y123" t="str">
        <f t="shared" si="3"/>
        <v/>
      </c>
    </row>
    <row r="124" spans="1:25" x14ac:dyDescent="0.25">
      <c r="A124" s="138">
        <v>371</v>
      </c>
      <c r="B124">
        <v>204</v>
      </c>
      <c r="C124" s="138">
        <v>26263820</v>
      </c>
      <c r="D124">
        <v>26</v>
      </c>
      <c r="E124">
        <v>26</v>
      </c>
      <c r="F124">
        <v>3</v>
      </c>
      <c r="G124" s="379">
        <v>820</v>
      </c>
      <c r="H124" s="374" t="s">
        <v>846</v>
      </c>
      <c r="I124" s="378">
        <v>46333</v>
      </c>
      <c r="J124" t="s">
        <v>2135</v>
      </c>
      <c r="K124" s="375">
        <v>77</v>
      </c>
      <c r="L124" s="385">
        <v>77</v>
      </c>
      <c r="M124" s="375" t="s">
        <v>2024</v>
      </c>
      <c r="N124" s="138" t="s">
        <v>2025</v>
      </c>
      <c r="O124" s="375">
        <v>262030</v>
      </c>
      <c r="P124" s="375">
        <v>3</v>
      </c>
      <c r="Q124" t="s">
        <v>849</v>
      </c>
      <c r="R124" s="138" t="s">
        <v>1719</v>
      </c>
      <c r="S124">
        <v>5</v>
      </c>
      <c r="T124">
        <v>21</v>
      </c>
      <c r="U124" s="138" t="s">
        <v>875</v>
      </c>
      <c r="X124" t="str">
        <f t="shared" si="2"/>
        <v/>
      </c>
      <c r="Y124" t="str">
        <f t="shared" si="3"/>
        <v/>
      </c>
    </row>
    <row r="125" spans="1:25" x14ac:dyDescent="0.25">
      <c r="A125" s="138">
        <v>372</v>
      </c>
      <c r="B125">
        <v>204</v>
      </c>
      <c r="C125" s="138">
        <v>26263821</v>
      </c>
      <c r="D125">
        <v>26</v>
      </c>
      <c r="E125">
        <v>26</v>
      </c>
      <c r="F125">
        <v>3</v>
      </c>
      <c r="G125" s="379">
        <v>821</v>
      </c>
      <c r="H125" s="374" t="s">
        <v>846</v>
      </c>
      <c r="I125" s="378">
        <v>46333</v>
      </c>
      <c r="J125" t="s">
        <v>2135</v>
      </c>
      <c r="K125" s="375">
        <v>41</v>
      </c>
      <c r="L125" s="385">
        <v>41</v>
      </c>
      <c r="M125" s="375" t="s">
        <v>2026</v>
      </c>
      <c r="N125" s="138" t="s">
        <v>2027</v>
      </c>
      <c r="O125" s="375">
        <v>262030</v>
      </c>
      <c r="P125" s="375">
        <v>3</v>
      </c>
      <c r="Q125" t="s">
        <v>849</v>
      </c>
      <c r="R125" s="138" t="s">
        <v>1719</v>
      </c>
      <c r="S125">
        <v>5</v>
      </c>
      <c r="T125">
        <v>21</v>
      </c>
      <c r="U125" s="138" t="s">
        <v>875</v>
      </c>
      <c r="X125" t="str">
        <f t="shared" si="2"/>
        <v/>
      </c>
      <c r="Y125" t="str">
        <f t="shared" si="3"/>
        <v/>
      </c>
    </row>
    <row r="126" spans="1:25" x14ac:dyDescent="0.25">
      <c r="A126" s="138">
        <v>374</v>
      </c>
      <c r="B126">
        <v>217</v>
      </c>
      <c r="C126" s="138">
        <v>26263830</v>
      </c>
      <c r="D126">
        <v>26</v>
      </c>
      <c r="E126">
        <v>26</v>
      </c>
      <c r="F126">
        <v>3</v>
      </c>
      <c r="G126" s="379">
        <v>830</v>
      </c>
      <c r="H126" s="374" t="s">
        <v>846</v>
      </c>
      <c r="I126" s="378">
        <v>46305</v>
      </c>
      <c r="J126" t="s">
        <v>2210</v>
      </c>
      <c r="K126" s="375">
        <v>75</v>
      </c>
      <c r="L126" s="385">
        <v>75</v>
      </c>
      <c r="M126" s="375" t="s">
        <v>2028</v>
      </c>
      <c r="N126" s="138" t="s">
        <v>2029</v>
      </c>
      <c r="O126" s="375">
        <v>261010</v>
      </c>
      <c r="P126" s="375">
        <v>1</v>
      </c>
      <c r="Q126" t="s">
        <v>1591</v>
      </c>
      <c r="R126" s="138" t="s">
        <v>1716</v>
      </c>
      <c r="S126">
        <v>5</v>
      </c>
      <c r="T126">
        <v>21</v>
      </c>
      <c r="U126" s="138" t="s">
        <v>875</v>
      </c>
      <c r="X126" t="str">
        <f t="shared" si="2"/>
        <v/>
      </c>
      <c r="Y126" t="str">
        <f t="shared" si="3"/>
        <v/>
      </c>
    </row>
    <row r="127" spans="1:25" x14ac:dyDescent="0.25">
      <c r="A127" s="138">
        <v>375</v>
      </c>
      <c r="B127">
        <v>219</v>
      </c>
      <c r="C127" s="138">
        <v>26263831</v>
      </c>
      <c r="D127">
        <v>26</v>
      </c>
      <c r="E127">
        <v>26</v>
      </c>
      <c r="F127">
        <v>3</v>
      </c>
      <c r="G127" s="379">
        <v>831</v>
      </c>
      <c r="H127" s="374" t="s">
        <v>846</v>
      </c>
      <c r="I127" s="378">
        <v>46312</v>
      </c>
      <c r="J127" t="s">
        <v>2211</v>
      </c>
      <c r="K127" s="375">
        <v>36</v>
      </c>
      <c r="L127" s="385">
        <v>36</v>
      </c>
      <c r="M127" s="375" t="s">
        <v>2030</v>
      </c>
      <c r="N127" s="138" t="s">
        <v>2031</v>
      </c>
      <c r="O127" s="375"/>
      <c r="P127" s="375"/>
      <c r="R127" s="138" t="s">
        <v>2032</v>
      </c>
      <c r="S127">
        <v>5</v>
      </c>
      <c r="T127">
        <v>21</v>
      </c>
      <c r="U127" s="138" t="s">
        <v>875</v>
      </c>
      <c r="X127" t="str">
        <f t="shared" si="2"/>
        <v/>
      </c>
      <c r="Y127" t="str">
        <f t="shared" si="3"/>
        <v/>
      </c>
    </row>
    <row r="128" spans="1:25" x14ac:dyDescent="0.25">
      <c r="A128" s="138">
        <v>376</v>
      </c>
      <c r="B128">
        <v>221</v>
      </c>
      <c r="C128" s="138">
        <v>26263832</v>
      </c>
      <c r="D128">
        <v>26</v>
      </c>
      <c r="E128">
        <v>26</v>
      </c>
      <c r="F128">
        <v>3</v>
      </c>
      <c r="G128" s="379">
        <v>832</v>
      </c>
      <c r="H128" s="374" t="s">
        <v>846</v>
      </c>
      <c r="I128" s="378">
        <v>46305</v>
      </c>
      <c r="J128" t="s">
        <v>2210</v>
      </c>
      <c r="K128" s="375">
        <v>76</v>
      </c>
      <c r="L128" s="385">
        <v>76</v>
      </c>
      <c r="M128" s="375" t="s">
        <v>2033</v>
      </c>
      <c r="N128" s="138" t="s">
        <v>2034</v>
      </c>
      <c r="O128" s="375"/>
      <c r="P128" s="375"/>
      <c r="R128" s="138" t="s">
        <v>2212</v>
      </c>
      <c r="S128">
        <v>5</v>
      </c>
      <c r="T128">
        <v>21</v>
      </c>
      <c r="U128" s="138" t="s">
        <v>875</v>
      </c>
      <c r="X128" t="str">
        <f t="shared" si="2"/>
        <v/>
      </c>
      <c r="Y128" t="str">
        <f t="shared" si="3"/>
        <v/>
      </c>
    </row>
    <row r="129" spans="1:25" x14ac:dyDescent="0.25">
      <c r="A129" s="138">
        <v>377</v>
      </c>
      <c r="B129">
        <v>223</v>
      </c>
      <c r="C129" s="138">
        <v>26263833</v>
      </c>
      <c r="D129">
        <v>26</v>
      </c>
      <c r="E129">
        <v>26</v>
      </c>
      <c r="F129">
        <v>3</v>
      </c>
      <c r="G129" s="379">
        <v>833</v>
      </c>
      <c r="H129" s="374" t="s">
        <v>846</v>
      </c>
      <c r="I129" s="378">
        <v>46305</v>
      </c>
      <c r="J129" t="s">
        <v>2210</v>
      </c>
      <c r="K129" s="375" t="s">
        <v>846</v>
      </c>
      <c r="L129" s="385" t="s">
        <v>846</v>
      </c>
      <c r="M129" s="375" t="s">
        <v>2035</v>
      </c>
      <c r="N129" s="138" t="s">
        <v>2036</v>
      </c>
      <c r="O129" s="375">
        <v>262030</v>
      </c>
      <c r="P129" s="375">
        <v>3</v>
      </c>
      <c r="Q129" t="s">
        <v>849</v>
      </c>
      <c r="R129" s="138" t="s">
        <v>1719</v>
      </c>
      <c r="S129">
        <v>5</v>
      </c>
      <c r="T129">
        <v>21</v>
      </c>
      <c r="U129" s="138" t="s">
        <v>875</v>
      </c>
      <c r="X129" t="str">
        <f t="shared" si="2"/>
        <v/>
      </c>
      <c r="Y129" t="str">
        <f t="shared" si="3"/>
        <v/>
      </c>
    </row>
    <row r="130" spans="1:25" x14ac:dyDescent="0.25">
      <c r="A130" s="138">
        <v>378</v>
      </c>
      <c r="B130">
        <v>225</v>
      </c>
      <c r="C130" s="138">
        <v>26263834</v>
      </c>
      <c r="D130">
        <v>26</v>
      </c>
      <c r="E130">
        <v>26</v>
      </c>
      <c r="F130">
        <v>3</v>
      </c>
      <c r="G130" s="379">
        <v>834</v>
      </c>
      <c r="H130" s="374" t="s">
        <v>846</v>
      </c>
      <c r="I130" s="378">
        <v>46305</v>
      </c>
      <c r="J130" t="s">
        <v>2210</v>
      </c>
      <c r="K130" s="375">
        <v>73</v>
      </c>
      <c r="L130" s="385">
        <v>73</v>
      </c>
      <c r="M130" s="375" t="s">
        <v>2213</v>
      </c>
      <c r="N130" s="138" t="s">
        <v>2037</v>
      </c>
      <c r="O130" s="375">
        <v>262020</v>
      </c>
      <c r="P130" s="375">
        <v>2</v>
      </c>
      <c r="Q130" t="s">
        <v>847</v>
      </c>
      <c r="R130" s="138" t="s">
        <v>1754</v>
      </c>
      <c r="S130">
        <v>5</v>
      </c>
      <c r="T130">
        <v>21</v>
      </c>
      <c r="U130" s="138" t="s">
        <v>875</v>
      </c>
      <c r="X130" t="str">
        <f t="shared" si="2"/>
        <v/>
      </c>
      <c r="Y130" t="str">
        <f t="shared" si="3"/>
        <v/>
      </c>
    </row>
    <row r="131" spans="1:25" hidden="1" x14ac:dyDescent="0.25">
      <c r="A131" s="138">
        <v>401</v>
      </c>
      <c r="B131">
        <v>162</v>
      </c>
      <c r="C131" s="138">
        <v>26264200</v>
      </c>
      <c r="D131">
        <v>26</v>
      </c>
      <c r="E131">
        <v>26</v>
      </c>
      <c r="F131">
        <v>4</v>
      </c>
      <c r="G131" s="379">
        <v>200</v>
      </c>
      <c r="H131" s="374" t="s">
        <v>846</v>
      </c>
      <c r="I131" s="378">
        <v>46178</v>
      </c>
      <c r="J131" t="s">
        <v>2207</v>
      </c>
      <c r="K131" s="375">
        <v>79</v>
      </c>
      <c r="L131" s="385">
        <v>79</v>
      </c>
      <c r="M131" s="375" t="s">
        <v>2038</v>
      </c>
      <c r="N131" s="138" t="s">
        <v>2039</v>
      </c>
      <c r="O131" s="375">
        <v>261010</v>
      </c>
      <c r="P131" s="375">
        <v>1</v>
      </c>
      <c r="Q131" t="s">
        <v>1591</v>
      </c>
      <c r="R131" s="138" t="s">
        <v>1716</v>
      </c>
      <c r="S131">
        <v>3</v>
      </c>
      <c r="T131">
        <v>24</v>
      </c>
      <c r="U131" s="138" t="s">
        <v>850</v>
      </c>
      <c r="X131" t="str">
        <f t="shared" si="2"/>
        <v/>
      </c>
      <c r="Y131" t="str">
        <f t="shared" si="3"/>
        <v/>
      </c>
    </row>
    <row r="132" spans="1:25" hidden="1" x14ac:dyDescent="0.25">
      <c r="A132" s="138">
        <v>402</v>
      </c>
      <c r="B132">
        <v>163</v>
      </c>
      <c r="C132" s="138">
        <v>26264200</v>
      </c>
      <c r="D132">
        <v>26</v>
      </c>
      <c r="E132">
        <v>26</v>
      </c>
      <c r="F132">
        <v>4</v>
      </c>
      <c r="G132">
        <v>200</v>
      </c>
      <c r="H132" s="374" t="s">
        <v>846</v>
      </c>
      <c r="I132" s="376">
        <v>46179</v>
      </c>
      <c r="J132" t="s">
        <v>2214</v>
      </c>
      <c r="K132" s="377">
        <v>79</v>
      </c>
      <c r="L132" s="385">
        <v>79</v>
      </c>
      <c r="M132" s="375" t="s">
        <v>2038</v>
      </c>
      <c r="N132" s="138" t="s">
        <v>2039</v>
      </c>
      <c r="O132" s="375">
        <v>261010</v>
      </c>
      <c r="P132" s="375">
        <v>1</v>
      </c>
      <c r="Q132" t="s">
        <v>1591</v>
      </c>
      <c r="R132" s="138" t="s">
        <v>1716</v>
      </c>
      <c r="S132">
        <v>3</v>
      </c>
      <c r="T132">
        <v>24</v>
      </c>
      <c r="U132" s="138" t="s">
        <v>850</v>
      </c>
      <c r="X132" t="str">
        <f t="shared" si="2"/>
        <v>##</v>
      </c>
      <c r="Y132" t="str">
        <f t="shared" si="3"/>
        <v/>
      </c>
    </row>
    <row r="133" spans="1:25" hidden="1" x14ac:dyDescent="0.25">
      <c r="A133" s="138">
        <v>403</v>
      </c>
      <c r="B133">
        <v>164</v>
      </c>
      <c r="C133" s="138">
        <v>26264200</v>
      </c>
      <c r="D133">
        <v>26</v>
      </c>
      <c r="E133">
        <v>26</v>
      </c>
      <c r="F133">
        <v>4</v>
      </c>
      <c r="G133" s="379">
        <v>200</v>
      </c>
      <c r="H133" s="374" t="s">
        <v>846</v>
      </c>
      <c r="I133" s="378">
        <v>46180</v>
      </c>
      <c r="J133" t="s">
        <v>2215</v>
      </c>
      <c r="K133" s="375">
        <v>79</v>
      </c>
      <c r="L133" s="385">
        <v>79</v>
      </c>
      <c r="M133" s="375" t="s">
        <v>2038</v>
      </c>
      <c r="N133" s="138" t="s">
        <v>2039</v>
      </c>
      <c r="O133" s="375">
        <v>261010</v>
      </c>
      <c r="P133" s="375">
        <v>1</v>
      </c>
      <c r="Q133" t="s">
        <v>1591</v>
      </c>
      <c r="R133" s="138" t="s">
        <v>1716</v>
      </c>
      <c r="S133">
        <v>3</v>
      </c>
      <c r="T133">
        <v>24</v>
      </c>
      <c r="U133" s="138" t="s">
        <v>850</v>
      </c>
      <c r="X133" t="str">
        <f t="shared" si="2"/>
        <v>##</v>
      </c>
      <c r="Y133" t="str">
        <f t="shared" si="3"/>
        <v/>
      </c>
    </row>
    <row r="134" spans="1:25" hidden="1" x14ac:dyDescent="0.25">
      <c r="A134" s="138">
        <v>404</v>
      </c>
      <c r="B134">
        <v>161</v>
      </c>
      <c r="C134" s="138">
        <v>26264251</v>
      </c>
      <c r="D134">
        <v>26</v>
      </c>
      <c r="E134">
        <v>26</v>
      </c>
      <c r="F134">
        <v>4</v>
      </c>
      <c r="G134">
        <v>251</v>
      </c>
      <c r="H134" s="374" t="s">
        <v>846</v>
      </c>
      <c r="I134" s="378">
        <v>46124</v>
      </c>
      <c r="J134" t="s">
        <v>2216</v>
      </c>
      <c r="K134" s="375">
        <v>61</v>
      </c>
      <c r="L134" s="385">
        <v>61</v>
      </c>
      <c r="M134" s="375" t="s">
        <v>1751</v>
      </c>
      <c r="N134" s="138" t="s">
        <v>2040</v>
      </c>
      <c r="O134" s="375">
        <v>261010</v>
      </c>
      <c r="P134" s="375">
        <v>1</v>
      </c>
      <c r="Q134" t="s">
        <v>1591</v>
      </c>
      <c r="R134" s="138" t="s">
        <v>1716</v>
      </c>
      <c r="S134">
        <v>3</v>
      </c>
      <c r="T134">
        <v>24</v>
      </c>
      <c r="U134" s="138" t="s">
        <v>850</v>
      </c>
      <c r="X134" t="str">
        <f t="shared" ref="X134:X180" si="4">IF(C134="","##",IF(C134=C133,"##",""))</f>
        <v/>
      </c>
      <c r="Y134" t="str">
        <f t="shared" ref="Y134:Y180" si="5">IF(C134="","$$$","")</f>
        <v/>
      </c>
    </row>
    <row r="135" spans="1:25" hidden="1" x14ac:dyDescent="0.25">
      <c r="A135" s="138">
        <v>405</v>
      </c>
      <c r="B135">
        <v>179</v>
      </c>
      <c r="C135" s="138">
        <v>26264252</v>
      </c>
      <c r="D135">
        <v>26</v>
      </c>
      <c r="E135">
        <v>26</v>
      </c>
      <c r="F135">
        <v>4</v>
      </c>
      <c r="G135" s="379">
        <v>252</v>
      </c>
      <c r="H135" s="374" t="s">
        <v>846</v>
      </c>
      <c r="I135" s="378">
        <v>46158</v>
      </c>
      <c r="J135" t="s">
        <v>2142</v>
      </c>
      <c r="K135" s="375">
        <v>79</v>
      </c>
      <c r="L135" s="385">
        <v>79</v>
      </c>
      <c r="M135" s="375" t="s">
        <v>2217</v>
      </c>
      <c r="N135" s="138" t="s">
        <v>2041</v>
      </c>
      <c r="O135" s="375">
        <v>261010</v>
      </c>
      <c r="P135" s="375">
        <v>1</v>
      </c>
      <c r="Q135" t="s">
        <v>1591</v>
      </c>
      <c r="R135" s="138" t="s">
        <v>1716</v>
      </c>
      <c r="S135">
        <v>3</v>
      </c>
      <c r="T135">
        <v>24</v>
      </c>
      <c r="U135" s="138" t="s">
        <v>850</v>
      </c>
      <c r="X135" t="str">
        <f t="shared" si="4"/>
        <v/>
      </c>
      <c r="Y135" t="str">
        <f t="shared" si="5"/>
        <v/>
      </c>
    </row>
    <row r="136" spans="1:25" hidden="1" x14ac:dyDescent="0.25">
      <c r="A136" s="138">
        <v>406</v>
      </c>
      <c r="B136">
        <v>180</v>
      </c>
      <c r="C136" s="138">
        <v>26264252</v>
      </c>
      <c r="D136">
        <v>26</v>
      </c>
      <c r="E136">
        <v>26</v>
      </c>
      <c r="F136">
        <v>4</v>
      </c>
      <c r="G136" s="379">
        <v>252</v>
      </c>
      <c r="H136" s="374" t="s">
        <v>846</v>
      </c>
      <c r="I136" s="378">
        <v>46159</v>
      </c>
      <c r="J136" t="s">
        <v>2218</v>
      </c>
      <c r="K136" s="377">
        <v>79</v>
      </c>
      <c r="L136" s="385">
        <v>79</v>
      </c>
      <c r="M136" s="377" t="s">
        <v>2217</v>
      </c>
      <c r="N136" s="138" t="s">
        <v>2041</v>
      </c>
      <c r="O136" s="375">
        <v>261010</v>
      </c>
      <c r="P136" s="375">
        <v>1</v>
      </c>
      <c r="Q136" t="s">
        <v>1591</v>
      </c>
      <c r="R136" s="138" t="s">
        <v>1716</v>
      </c>
      <c r="S136">
        <v>3</v>
      </c>
      <c r="T136">
        <v>24</v>
      </c>
      <c r="U136" s="138" t="s">
        <v>850</v>
      </c>
      <c r="X136" t="str">
        <f t="shared" si="4"/>
        <v>##</v>
      </c>
      <c r="Y136" t="str">
        <f t="shared" si="5"/>
        <v/>
      </c>
    </row>
    <row r="137" spans="1:25" hidden="1" x14ac:dyDescent="0.25">
      <c r="A137" s="138">
        <v>407</v>
      </c>
      <c r="B137">
        <v>181</v>
      </c>
      <c r="C137" s="138">
        <v>26264253</v>
      </c>
      <c r="D137">
        <v>26</v>
      </c>
      <c r="E137">
        <v>26</v>
      </c>
      <c r="F137">
        <v>4</v>
      </c>
      <c r="G137" s="379">
        <v>253</v>
      </c>
      <c r="H137" s="374" t="s">
        <v>846</v>
      </c>
      <c r="I137" s="378">
        <v>46159</v>
      </c>
      <c r="J137" t="s">
        <v>2218</v>
      </c>
      <c r="K137" s="375">
        <v>78</v>
      </c>
      <c r="L137" s="385">
        <v>78</v>
      </c>
      <c r="M137" s="377" t="s">
        <v>1756</v>
      </c>
      <c r="N137" s="138" t="s">
        <v>874</v>
      </c>
      <c r="O137" s="375"/>
      <c r="P137" s="375"/>
      <c r="R137" s="138" t="s">
        <v>2046</v>
      </c>
      <c r="S137">
        <v>3</v>
      </c>
      <c r="T137">
        <v>24</v>
      </c>
      <c r="U137" s="138" t="s">
        <v>850</v>
      </c>
      <c r="X137" t="str">
        <f t="shared" si="4"/>
        <v/>
      </c>
      <c r="Y137" t="str">
        <f t="shared" si="5"/>
        <v/>
      </c>
    </row>
    <row r="138" spans="1:25" hidden="1" x14ac:dyDescent="0.25">
      <c r="A138" s="138">
        <v>408</v>
      </c>
      <c r="B138">
        <v>175</v>
      </c>
      <c r="C138" s="138">
        <v>26264254</v>
      </c>
      <c r="D138">
        <v>26</v>
      </c>
      <c r="E138">
        <v>26</v>
      </c>
      <c r="F138">
        <v>4</v>
      </c>
      <c r="G138" s="379">
        <v>254</v>
      </c>
      <c r="H138" s="374" t="s">
        <v>846</v>
      </c>
      <c r="I138" s="378">
        <v>46145</v>
      </c>
      <c r="J138" t="s">
        <v>2219</v>
      </c>
      <c r="K138" s="375">
        <v>79</v>
      </c>
      <c r="L138" s="385">
        <v>79</v>
      </c>
      <c r="M138" s="377" t="s">
        <v>1755</v>
      </c>
      <c r="N138" s="138" t="s">
        <v>872</v>
      </c>
      <c r="O138" s="375">
        <v>261010</v>
      </c>
      <c r="P138" s="375">
        <v>1</v>
      </c>
      <c r="Q138" t="s">
        <v>1591</v>
      </c>
      <c r="R138" s="138" t="s">
        <v>1716</v>
      </c>
      <c r="S138">
        <v>3</v>
      </c>
      <c r="T138">
        <v>24</v>
      </c>
      <c r="U138" s="138" t="s">
        <v>850</v>
      </c>
      <c r="X138" t="str">
        <f t="shared" si="4"/>
        <v/>
      </c>
      <c r="Y138" t="str">
        <f t="shared" si="5"/>
        <v/>
      </c>
    </row>
    <row r="139" spans="1:25" hidden="1" x14ac:dyDescent="0.25">
      <c r="A139" s="138">
        <v>409</v>
      </c>
      <c r="B139">
        <v>176</v>
      </c>
      <c r="C139" s="138">
        <v>26264254</v>
      </c>
      <c r="D139">
        <v>26</v>
      </c>
      <c r="E139">
        <v>26</v>
      </c>
      <c r="F139">
        <v>4</v>
      </c>
      <c r="G139" s="379">
        <v>254</v>
      </c>
      <c r="H139" s="374" t="s">
        <v>846</v>
      </c>
      <c r="I139" s="376">
        <v>46146</v>
      </c>
      <c r="J139" t="s">
        <v>2220</v>
      </c>
      <c r="K139" s="375">
        <v>79</v>
      </c>
      <c r="L139" s="385">
        <v>79</v>
      </c>
      <c r="M139" s="375" t="s">
        <v>1755</v>
      </c>
      <c r="N139" s="138" t="s">
        <v>872</v>
      </c>
      <c r="O139" s="375">
        <v>261010</v>
      </c>
      <c r="P139" s="375">
        <v>1</v>
      </c>
      <c r="Q139" t="s">
        <v>1591</v>
      </c>
      <c r="R139" s="138" t="s">
        <v>1716</v>
      </c>
      <c r="S139">
        <v>3</v>
      </c>
      <c r="T139">
        <v>24</v>
      </c>
      <c r="U139" s="138" t="s">
        <v>850</v>
      </c>
      <c r="X139" t="str">
        <f t="shared" si="4"/>
        <v>##</v>
      </c>
      <c r="Y139" t="str">
        <f t="shared" si="5"/>
        <v/>
      </c>
    </row>
    <row r="140" spans="1:25" hidden="1" x14ac:dyDescent="0.25">
      <c r="A140" s="138">
        <v>410</v>
      </c>
      <c r="B140">
        <v>177</v>
      </c>
      <c r="C140" s="138">
        <v>26264255</v>
      </c>
      <c r="D140">
        <v>26</v>
      </c>
      <c r="E140">
        <v>26</v>
      </c>
      <c r="F140">
        <v>4</v>
      </c>
      <c r="G140" s="379">
        <v>255</v>
      </c>
      <c r="H140" s="374" t="s">
        <v>846</v>
      </c>
      <c r="I140" s="378">
        <v>46145</v>
      </c>
      <c r="J140" t="s">
        <v>2219</v>
      </c>
      <c r="K140" s="375">
        <v>79</v>
      </c>
      <c r="L140" s="385">
        <v>79</v>
      </c>
      <c r="M140" s="375" t="s">
        <v>2042</v>
      </c>
      <c r="N140" s="138" t="s">
        <v>873</v>
      </c>
      <c r="O140" s="375">
        <v>262030</v>
      </c>
      <c r="P140" s="375">
        <v>3</v>
      </c>
      <c r="Q140" t="s">
        <v>849</v>
      </c>
      <c r="R140" s="138" t="s">
        <v>1719</v>
      </c>
      <c r="S140">
        <v>3</v>
      </c>
      <c r="T140">
        <v>24</v>
      </c>
      <c r="U140" s="138" t="s">
        <v>850</v>
      </c>
      <c r="X140" t="str">
        <f t="shared" si="4"/>
        <v/>
      </c>
      <c r="Y140" t="str">
        <f t="shared" si="5"/>
        <v/>
      </c>
    </row>
    <row r="141" spans="1:25" hidden="1" x14ac:dyDescent="0.25">
      <c r="A141" s="138">
        <v>411</v>
      </c>
      <c r="B141">
        <v>178</v>
      </c>
      <c r="C141" s="138">
        <v>26264255</v>
      </c>
      <c r="D141">
        <v>26</v>
      </c>
      <c r="E141">
        <v>26</v>
      </c>
      <c r="F141">
        <v>4</v>
      </c>
      <c r="G141" s="379">
        <v>255</v>
      </c>
      <c r="H141" s="374" t="s">
        <v>846</v>
      </c>
      <c r="I141" s="378">
        <v>46146</v>
      </c>
      <c r="J141" t="s">
        <v>2220</v>
      </c>
      <c r="K141" s="375">
        <v>79</v>
      </c>
      <c r="L141" s="385">
        <v>79</v>
      </c>
      <c r="M141" s="375" t="s">
        <v>2042</v>
      </c>
      <c r="N141" s="138" t="s">
        <v>873</v>
      </c>
      <c r="O141" s="375">
        <v>262030</v>
      </c>
      <c r="P141" s="375">
        <v>3</v>
      </c>
      <c r="Q141" t="s">
        <v>849</v>
      </c>
      <c r="R141" s="138" t="s">
        <v>1719</v>
      </c>
      <c r="S141">
        <v>3</v>
      </c>
      <c r="T141">
        <v>24</v>
      </c>
      <c r="U141" s="138" t="s">
        <v>850</v>
      </c>
      <c r="X141" t="str">
        <f t="shared" si="4"/>
        <v>##</v>
      </c>
      <c r="Y141" t="str">
        <f t="shared" si="5"/>
        <v/>
      </c>
    </row>
    <row r="142" spans="1:25" hidden="1" x14ac:dyDescent="0.25">
      <c r="A142" s="138">
        <v>412</v>
      </c>
      <c r="B142">
        <v>165</v>
      </c>
      <c r="C142" s="138">
        <v>26264220</v>
      </c>
      <c r="D142">
        <v>26</v>
      </c>
      <c r="E142">
        <v>26</v>
      </c>
      <c r="F142">
        <v>4</v>
      </c>
      <c r="G142" s="379">
        <v>220</v>
      </c>
      <c r="H142" s="374" t="s">
        <v>846</v>
      </c>
      <c r="I142" s="378">
        <v>46254</v>
      </c>
      <c r="J142" t="s">
        <v>2221</v>
      </c>
      <c r="K142" s="375">
        <v>59</v>
      </c>
      <c r="L142" s="385">
        <v>59</v>
      </c>
      <c r="M142" s="375" t="s">
        <v>2222</v>
      </c>
      <c r="N142" s="138" t="s">
        <v>1626</v>
      </c>
      <c r="O142" s="375">
        <v>261010</v>
      </c>
      <c r="P142" s="375">
        <v>1</v>
      </c>
      <c r="Q142" t="s">
        <v>1591</v>
      </c>
      <c r="R142" s="138" t="s">
        <v>1716</v>
      </c>
      <c r="S142">
        <v>3</v>
      </c>
      <c r="T142">
        <v>24</v>
      </c>
      <c r="U142" s="138" t="s">
        <v>850</v>
      </c>
      <c r="X142" t="str">
        <f t="shared" si="4"/>
        <v/>
      </c>
      <c r="Y142" t="str">
        <f t="shared" si="5"/>
        <v/>
      </c>
    </row>
    <row r="143" spans="1:25" hidden="1" x14ac:dyDescent="0.25">
      <c r="A143" s="138">
        <v>413</v>
      </c>
      <c r="B143">
        <v>166</v>
      </c>
      <c r="C143" s="138">
        <v>26264220</v>
      </c>
      <c r="D143">
        <v>26</v>
      </c>
      <c r="E143">
        <v>26</v>
      </c>
      <c r="F143">
        <v>4</v>
      </c>
      <c r="G143" s="379">
        <v>220</v>
      </c>
      <c r="H143" s="374" t="s">
        <v>846</v>
      </c>
      <c r="I143" s="378">
        <v>46255</v>
      </c>
      <c r="J143" t="s">
        <v>2223</v>
      </c>
      <c r="K143" s="375">
        <v>59</v>
      </c>
      <c r="L143" s="385">
        <v>59</v>
      </c>
      <c r="M143" s="377" t="s">
        <v>2222</v>
      </c>
      <c r="N143" s="138" t="s">
        <v>1626</v>
      </c>
      <c r="O143" s="375">
        <v>261010</v>
      </c>
      <c r="P143" s="375">
        <v>1</v>
      </c>
      <c r="Q143" t="s">
        <v>1591</v>
      </c>
      <c r="R143" s="138" t="s">
        <v>1716</v>
      </c>
      <c r="S143">
        <v>3</v>
      </c>
      <c r="T143">
        <v>24</v>
      </c>
      <c r="U143" s="138" t="s">
        <v>850</v>
      </c>
      <c r="X143" t="str">
        <f t="shared" si="4"/>
        <v>##</v>
      </c>
      <c r="Y143" t="str">
        <f t="shared" si="5"/>
        <v/>
      </c>
    </row>
    <row r="144" spans="1:25" hidden="1" x14ac:dyDescent="0.25">
      <c r="A144" s="138">
        <v>414</v>
      </c>
      <c r="B144">
        <v>167</v>
      </c>
      <c r="C144" s="138">
        <v>26264220</v>
      </c>
      <c r="D144">
        <v>26</v>
      </c>
      <c r="E144">
        <v>26</v>
      </c>
      <c r="F144">
        <v>4</v>
      </c>
      <c r="G144" s="379">
        <v>220</v>
      </c>
      <c r="H144" s="374" t="s">
        <v>846</v>
      </c>
      <c r="I144" s="378">
        <v>46256</v>
      </c>
      <c r="J144" t="s">
        <v>2224</v>
      </c>
      <c r="K144" s="375">
        <v>59</v>
      </c>
      <c r="L144" s="385">
        <v>59</v>
      </c>
      <c r="M144" s="377" t="s">
        <v>2222</v>
      </c>
      <c r="N144" s="138" t="s">
        <v>1626</v>
      </c>
      <c r="O144" s="375">
        <v>261010</v>
      </c>
      <c r="P144" s="375">
        <v>1</v>
      </c>
      <c r="Q144" t="s">
        <v>1591</v>
      </c>
      <c r="R144" s="138" t="s">
        <v>1716</v>
      </c>
      <c r="S144">
        <v>3</v>
      </c>
      <c r="T144">
        <v>24</v>
      </c>
      <c r="U144" s="138" t="s">
        <v>850</v>
      </c>
      <c r="X144" t="str">
        <f t="shared" si="4"/>
        <v>##</v>
      </c>
      <c r="Y144" t="str">
        <f t="shared" si="5"/>
        <v/>
      </c>
    </row>
    <row r="145" spans="1:25" hidden="1" x14ac:dyDescent="0.25">
      <c r="A145" s="138">
        <v>415</v>
      </c>
      <c r="B145">
        <v>168</v>
      </c>
      <c r="C145" s="138">
        <v>26264256</v>
      </c>
      <c r="D145">
        <v>26</v>
      </c>
      <c r="E145">
        <v>26</v>
      </c>
      <c r="F145">
        <v>4</v>
      </c>
      <c r="G145" s="379">
        <v>256</v>
      </c>
      <c r="H145" s="374" t="s">
        <v>846</v>
      </c>
      <c r="I145" s="378">
        <v>46298</v>
      </c>
      <c r="J145" t="s">
        <v>2177</v>
      </c>
      <c r="K145" s="375">
        <v>61</v>
      </c>
      <c r="L145" s="385">
        <v>61</v>
      </c>
      <c r="M145" s="377" t="s">
        <v>1752</v>
      </c>
      <c r="N145" s="138" t="s">
        <v>870</v>
      </c>
      <c r="O145" s="375">
        <v>261010</v>
      </c>
      <c r="P145" s="375">
        <v>1</v>
      </c>
      <c r="Q145" t="s">
        <v>1591</v>
      </c>
      <c r="R145" s="138" t="s">
        <v>1716</v>
      </c>
      <c r="S145">
        <v>3</v>
      </c>
      <c r="T145">
        <v>24</v>
      </c>
      <c r="U145" s="138" t="s">
        <v>850</v>
      </c>
      <c r="X145" t="str">
        <f t="shared" si="4"/>
        <v/>
      </c>
      <c r="Y145" t="str">
        <f t="shared" si="5"/>
        <v/>
      </c>
    </row>
    <row r="146" spans="1:25" hidden="1" x14ac:dyDescent="0.25">
      <c r="A146" s="138">
        <v>416</v>
      </c>
      <c r="B146">
        <v>169</v>
      </c>
      <c r="C146" s="138">
        <v>26264256</v>
      </c>
      <c r="D146">
        <v>26</v>
      </c>
      <c r="E146">
        <v>26</v>
      </c>
      <c r="F146">
        <v>4</v>
      </c>
      <c r="G146" s="379">
        <v>256</v>
      </c>
      <c r="H146" s="374" t="s">
        <v>846</v>
      </c>
      <c r="I146" s="378">
        <v>46299</v>
      </c>
      <c r="J146" t="s">
        <v>2225</v>
      </c>
      <c r="K146" s="375">
        <v>61</v>
      </c>
      <c r="L146" s="385">
        <v>61</v>
      </c>
      <c r="M146" s="375" t="s">
        <v>1752</v>
      </c>
      <c r="N146" s="138" t="s">
        <v>870</v>
      </c>
      <c r="O146" s="375">
        <v>261010</v>
      </c>
      <c r="P146" s="375">
        <v>1</v>
      </c>
      <c r="Q146" t="s">
        <v>1591</v>
      </c>
      <c r="R146" s="138" t="s">
        <v>1716</v>
      </c>
      <c r="S146">
        <v>3</v>
      </c>
      <c r="T146">
        <v>24</v>
      </c>
      <c r="U146" s="138" t="s">
        <v>850</v>
      </c>
      <c r="X146" t="str">
        <f t="shared" si="4"/>
        <v>##</v>
      </c>
      <c r="Y146" t="str">
        <f t="shared" si="5"/>
        <v/>
      </c>
    </row>
    <row r="147" spans="1:25" hidden="1" x14ac:dyDescent="0.25">
      <c r="A147" s="138">
        <v>417</v>
      </c>
      <c r="B147">
        <v>183</v>
      </c>
      <c r="C147" s="138">
        <v>26264257</v>
      </c>
      <c r="D147">
        <v>26</v>
      </c>
      <c r="E147">
        <v>26</v>
      </c>
      <c r="F147">
        <v>4</v>
      </c>
      <c r="G147" s="379">
        <v>257</v>
      </c>
      <c r="H147" s="374" t="s">
        <v>846</v>
      </c>
      <c r="I147" s="378">
        <v>46228</v>
      </c>
      <c r="J147" t="s">
        <v>2226</v>
      </c>
      <c r="K147" s="375">
        <v>59</v>
      </c>
      <c r="L147" s="385">
        <v>59</v>
      </c>
      <c r="M147" s="375" t="s">
        <v>2043</v>
      </c>
      <c r="N147" s="138" t="s">
        <v>2044</v>
      </c>
      <c r="O147" s="375">
        <v>262030</v>
      </c>
      <c r="P147" s="375">
        <v>3</v>
      </c>
      <c r="Q147" t="s">
        <v>849</v>
      </c>
      <c r="R147" s="138" t="s">
        <v>1719</v>
      </c>
      <c r="S147">
        <v>3</v>
      </c>
      <c r="T147">
        <v>24</v>
      </c>
      <c r="U147" s="138" t="s">
        <v>850</v>
      </c>
      <c r="X147" t="str">
        <f t="shared" si="4"/>
        <v/>
      </c>
      <c r="Y147" t="str">
        <f t="shared" si="5"/>
        <v/>
      </c>
    </row>
    <row r="148" spans="1:25" hidden="1" x14ac:dyDescent="0.25">
      <c r="A148" s="138">
        <v>418</v>
      </c>
      <c r="B148">
        <v>184</v>
      </c>
      <c r="C148" s="138">
        <v>26264258</v>
      </c>
      <c r="D148">
        <v>26</v>
      </c>
      <c r="E148">
        <v>26</v>
      </c>
      <c r="F148">
        <v>4</v>
      </c>
      <c r="G148" s="379">
        <v>258</v>
      </c>
      <c r="H148" s="374" t="s">
        <v>846</v>
      </c>
      <c r="I148" s="378">
        <v>46291</v>
      </c>
      <c r="J148" t="s">
        <v>2132</v>
      </c>
      <c r="K148" s="375">
        <v>61</v>
      </c>
      <c r="L148" s="385">
        <v>61</v>
      </c>
      <c r="M148" s="375" t="s">
        <v>2227</v>
      </c>
      <c r="N148" s="138" t="s">
        <v>2045</v>
      </c>
      <c r="O148" s="375"/>
      <c r="P148" s="375"/>
      <c r="R148" s="138" t="s">
        <v>2046</v>
      </c>
      <c r="S148">
        <v>3</v>
      </c>
      <c r="T148">
        <v>24</v>
      </c>
      <c r="U148" s="138" t="s">
        <v>850</v>
      </c>
      <c r="X148" t="str">
        <f t="shared" si="4"/>
        <v/>
      </c>
      <c r="Y148" t="str">
        <f t="shared" si="5"/>
        <v/>
      </c>
    </row>
    <row r="149" spans="1:25" hidden="1" x14ac:dyDescent="0.25">
      <c r="A149" s="138">
        <v>419</v>
      </c>
      <c r="B149">
        <v>190</v>
      </c>
      <c r="C149" s="138">
        <v>26264259</v>
      </c>
      <c r="D149">
        <v>26</v>
      </c>
      <c r="E149">
        <v>26</v>
      </c>
      <c r="F149">
        <v>4</v>
      </c>
      <c r="G149" s="379">
        <v>259</v>
      </c>
      <c r="H149" s="374" t="s">
        <v>846</v>
      </c>
      <c r="I149" s="378">
        <v>46222</v>
      </c>
      <c r="J149" t="s">
        <v>2127</v>
      </c>
      <c r="K149" s="375" t="s">
        <v>846</v>
      </c>
      <c r="L149" s="385" t="s">
        <v>846</v>
      </c>
      <c r="M149" s="375" t="s">
        <v>1608</v>
      </c>
      <c r="N149" s="138" t="s">
        <v>2047</v>
      </c>
      <c r="O149" s="375">
        <v>261010</v>
      </c>
      <c r="P149" s="375">
        <v>1</v>
      </c>
      <c r="Q149" t="s">
        <v>1591</v>
      </c>
      <c r="R149" s="138" t="s">
        <v>1716</v>
      </c>
      <c r="S149">
        <v>3</v>
      </c>
      <c r="T149">
        <v>24</v>
      </c>
      <c r="U149" s="138" t="s">
        <v>850</v>
      </c>
      <c r="X149" t="str">
        <f t="shared" si="4"/>
        <v/>
      </c>
      <c r="Y149" t="str">
        <f t="shared" si="5"/>
        <v/>
      </c>
    </row>
    <row r="150" spans="1:25" hidden="1" x14ac:dyDescent="0.25">
      <c r="A150" s="138">
        <v>420</v>
      </c>
      <c r="B150">
        <v>191</v>
      </c>
      <c r="C150" s="138">
        <v>26264260</v>
      </c>
      <c r="D150">
        <v>26</v>
      </c>
      <c r="E150">
        <v>26</v>
      </c>
      <c r="F150">
        <v>4</v>
      </c>
      <c r="G150" s="379">
        <v>260</v>
      </c>
      <c r="H150" s="374" t="s">
        <v>846</v>
      </c>
      <c r="I150" s="378">
        <v>46228</v>
      </c>
      <c r="J150" t="s">
        <v>2226</v>
      </c>
      <c r="K150" s="375" t="s">
        <v>846</v>
      </c>
      <c r="L150" s="385" t="s">
        <v>846</v>
      </c>
      <c r="M150" s="375" t="s">
        <v>2048</v>
      </c>
      <c r="N150" s="138" t="s">
        <v>2049</v>
      </c>
      <c r="O150" s="375">
        <v>262020</v>
      </c>
      <c r="P150" s="375">
        <v>2</v>
      </c>
      <c r="Q150" t="s">
        <v>847</v>
      </c>
      <c r="R150" s="138" t="s">
        <v>1754</v>
      </c>
      <c r="S150">
        <v>3</v>
      </c>
      <c r="T150">
        <v>24</v>
      </c>
      <c r="U150" s="138" t="s">
        <v>850</v>
      </c>
      <c r="X150" t="str">
        <f t="shared" si="4"/>
        <v/>
      </c>
      <c r="Y150" t="str">
        <f t="shared" si="5"/>
        <v/>
      </c>
    </row>
    <row r="151" spans="1:25" hidden="1" x14ac:dyDescent="0.25">
      <c r="A151" s="138">
        <v>428</v>
      </c>
      <c r="B151">
        <v>171</v>
      </c>
      <c r="C151" s="138">
        <v>26264301</v>
      </c>
      <c r="D151">
        <v>26</v>
      </c>
      <c r="E151">
        <v>26</v>
      </c>
      <c r="F151">
        <v>4</v>
      </c>
      <c r="G151" s="379">
        <v>301</v>
      </c>
      <c r="H151" s="374" t="s">
        <v>846</v>
      </c>
      <c r="I151" s="378">
        <v>46333</v>
      </c>
      <c r="J151" t="s">
        <v>2135</v>
      </c>
      <c r="K151" s="375">
        <v>21</v>
      </c>
      <c r="L151" s="385">
        <v>21</v>
      </c>
      <c r="M151" s="375" t="s">
        <v>2228</v>
      </c>
      <c r="N151" s="138" t="s">
        <v>2050</v>
      </c>
      <c r="O151" s="375">
        <v>261010</v>
      </c>
      <c r="P151" s="375">
        <v>1</v>
      </c>
      <c r="Q151" t="s">
        <v>1591</v>
      </c>
      <c r="R151" s="138" t="s">
        <v>1716</v>
      </c>
      <c r="S151">
        <v>3</v>
      </c>
      <c r="T151">
        <v>24</v>
      </c>
      <c r="U151" s="138" t="s">
        <v>850</v>
      </c>
      <c r="X151" t="str">
        <f t="shared" si="4"/>
        <v/>
      </c>
      <c r="Y151" t="str">
        <f t="shared" si="5"/>
        <v/>
      </c>
    </row>
    <row r="152" spans="1:25" hidden="1" x14ac:dyDescent="0.25">
      <c r="A152" s="138">
        <v>438</v>
      </c>
      <c r="B152">
        <v>170</v>
      </c>
      <c r="C152" s="138">
        <v>26264351</v>
      </c>
      <c r="D152">
        <v>26</v>
      </c>
      <c r="E152">
        <v>26</v>
      </c>
      <c r="F152">
        <v>4</v>
      </c>
      <c r="G152" s="379">
        <v>351</v>
      </c>
      <c r="H152" s="374" t="s">
        <v>846</v>
      </c>
      <c r="I152" s="378">
        <v>46332</v>
      </c>
      <c r="J152" t="s">
        <v>2229</v>
      </c>
      <c r="K152" s="375" t="s">
        <v>846</v>
      </c>
      <c r="L152" s="385" t="s">
        <v>846</v>
      </c>
      <c r="M152" s="375" t="s">
        <v>1753</v>
      </c>
      <c r="N152" s="138" t="s">
        <v>871</v>
      </c>
      <c r="O152" s="375">
        <v>261010</v>
      </c>
      <c r="P152" s="375">
        <v>1</v>
      </c>
      <c r="Q152" t="s">
        <v>1591</v>
      </c>
      <c r="R152" s="138" t="s">
        <v>1716</v>
      </c>
      <c r="S152">
        <v>3</v>
      </c>
      <c r="T152">
        <v>24</v>
      </c>
      <c r="U152" s="138" t="s">
        <v>850</v>
      </c>
      <c r="X152" t="str">
        <f t="shared" si="4"/>
        <v/>
      </c>
      <c r="Y152" t="str">
        <f t="shared" si="5"/>
        <v/>
      </c>
    </row>
    <row r="153" spans="1:25" hidden="1" x14ac:dyDescent="0.25">
      <c r="A153" s="138">
        <v>441</v>
      </c>
      <c r="B153">
        <v>410</v>
      </c>
      <c r="C153" s="138">
        <v>26264800</v>
      </c>
      <c r="D153">
        <v>26</v>
      </c>
      <c r="E153">
        <v>26</v>
      </c>
      <c r="F153">
        <v>4</v>
      </c>
      <c r="G153" s="379">
        <v>800</v>
      </c>
      <c r="H153" s="374" t="s">
        <v>846</v>
      </c>
      <c r="I153" s="378">
        <v>46376</v>
      </c>
      <c r="J153" t="s">
        <v>2230</v>
      </c>
      <c r="K153" s="375">
        <v>79</v>
      </c>
      <c r="L153" s="385">
        <v>79</v>
      </c>
      <c r="M153" s="375" t="s">
        <v>2051</v>
      </c>
      <c r="N153" s="138" t="s">
        <v>2052</v>
      </c>
      <c r="O153" s="375">
        <v>261010</v>
      </c>
      <c r="P153" s="375">
        <v>1</v>
      </c>
      <c r="Q153" t="s">
        <v>1591</v>
      </c>
      <c r="R153" s="138" t="s">
        <v>1716</v>
      </c>
      <c r="S153">
        <v>3</v>
      </c>
      <c r="T153">
        <v>51</v>
      </c>
      <c r="U153" s="138" t="s">
        <v>893</v>
      </c>
      <c r="X153" t="str">
        <f t="shared" si="4"/>
        <v/>
      </c>
      <c r="Y153" t="str">
        <f t="shared" si="5"/>
        <v/>
      </c>
    </row>
    <row r="154" spans="1:25" hidden="1" x14ac:dyDescent="0.25">
      <c r="A154" s="138">
        <v>442</v>
      </c>
      <c r="B154">
        <v>410</v>
      </c>
      <c r="C154" s="138">
        <v>26264801</v>
      </c>
      <c r="D154">
        <v>26</v>
      </c>
      <c r="E154">
        <v>26</v>
      </c>
      <c r="F154">
        <v>4</v>
      </c>
      <c r="G154" s="379">
        <v>801</v>
      </c>
      <c r="H154" s="374" t="s">
        <v>846</v>
      </c>
      <c r="I154" s="378">
        <v>46376</v>
      </c>
      <c r="J154" t="s">
        <v>2230</v>
      </c>
      <c r="K154" s="375">
        <v>38</v>
      </c>
      <c r="L154" s="385">
        <v>38</v>
      </c>
      <c r="M154" s="375" t="s">
        <v>2053</v>
      </c>
      <c r="N154" s="138" t="s">
        <v>2054</v>
      </c>
      <c r="O154" s="375">
        <v>263070</v>
      </c>
      <c r="P154" s="375">
        <v>5</v>
      </c>
      <c r="Q154" t="s">
        <v>1725</v>
      </c>
      <c r="R154" s="138" t="s">
        <v>1726</v>
      </c>
      <c r="S154">
        <v>3</v>
      </c>
      <c r="T154">
        <v>51</v>
      </c>
      <c r="U154" s="138" t="s">
        <v>893</v>
      </c>
      <c r="X154" t="str">
        <f t="shared" si="4"/>
        <v/>
      </c>
      <c r="Y154" t="str">
        <f t="shared" si="5"/>
        <v/>
      </c>
    </row>
    <row r="155" spans="1:25" hidden="1" x14ac:dyDescent="0.25">
      <c r="A155" s="138">
        <v>443</v>
      </c>
      <c r="B155">
        <v>172</v>
      </c>
      <c r="C155" s="138">
        <v>26264820</v>
      </c>
      <c r="D155">
        <v>26</v>
      </c>
      <c r="E155">
        <v>26</v>
      </c>
      <c r="F155">
        <v>4</v>
      </c>
      <c r="G155" s="379">
        <v>820</v>
      </c>
      <c r="H155" s="374" t="s">
        <v>846</v>
      </c>
      <c r="I155" s="378">
        <v>46326</v>
      </c>
      <c r="J155" t="s">
        <v>2231</v>
      </c>
      <c r="K155" s="375">
        <v>73</v>
      </c>
      <c r="L155" s="385">
        <v>73</v>
      </c>
      <c r="M155" s="375" t="s">
        <v>2055</v>
      </c>
      <c r="N155" s="138" t="s">
        <v>2056</v>
      </c>
      <c r="O155" s="375">
        <v>262030</v>
      </c>
      <c r="P155" s="375">
        <v>3</v>
      </c>
      <c r="Q155" t="s">
        <v>849</v>
      </c>
      <c r="R155" s="138" t="s">
        <v>1719</v>
      </c>
      <c r="S155">
        <v>3</v>
      </c>
      <c r="T155">
        <v>24</v>
      </c>
      <c r="U155" s="138" t="s">
        <v>850</v>
      </c>
      <c r="X155" t="str">
        <f t="shared" si="4"/>
        <v/>
      </c>
      <c r="Y155" t="str">
        <f t="shared" si="5"/>
        <v/>
      </c>
    </row>
    <row r="156" spans="1:25" hidden="1" x14ac:dyDescent="0.25">
      <c r="A156" s="138">
        <v>444</v>
      </c>
      <c r="B156">
        <v>172</v>
      </c>
      <c r="C156" s="138">
        <v>26264821</v>
      </c>
      <c r="D156">
        <v>26</v>
      </c>
      <c r="E156">
        <v>26</v>
      </c>
      <c r="F156">
        <v>4</v>
      </c>
      <c r="G156" s="379">
        <v>821</v>
      </c>
      <c r="H156" s="374" t="s">
        <v>846</v>
      </c>
      <c r="I156" s="378">
        <v>46326</v>
      </c>
      <c r="J156" t="s">
        <v>2231</v>
      </c>
      <c r="K156" s="375">
        <v>43</v>
      </c>
      <c r="L156" s="385">
        <v>43</v>
      </c>
      <c r="M156" s="375" t="s">
        <v>2057</v>
      </c>
      <c r="N156" s="138" t="s">
        <v>2058</v>
      </c>
      <c r="O156" s="375">
        <v>262030</v>
      </c>
      <c r="P156" s="375">
        <v>3</v>
      </c>
      <c r="Q156" t="s">
        <v>849</v>
      </c>
      <c r="R156" s="138" t="s">
        <v>1719</v>
      </c>
      <c r="S156">
        <v>3</v>
      </c>
      <c r="T156">
        <v>24</v>
      </c>
      <c r="U156" s="138" t="s">
        <v>850</v>
      </c>
      <c r="X156" t="str">
        <f t="shared" si="4"/>
        <v/>
      </c>
      <c r="Y156" t="str">
        <f t="shared" si="5"/>
        <v/>
      </c>
    </row>
    <row r="157" spans="1:25" hidden="1" x14ac:dyDescent="0.25">
      <c r="A157" s="138">
        <v>461</v>
      </c>
      <c r="B157">
        <v>23</v>
      </c>
      <c r="C157" s="138">
        <v>26264400</v>
      </c>
      <c r="D157">
        <v>26</v>
      </c>
      <c r="E157">
        <v>26</v>
      </c>
      <c r="F157">
        <v>4</v>
      </c>
      <c r="G157" s="379">
        <v>400</v>
      </c>
      <c r="H157" s="374" t="s">
        <v>846</v>
      </c>
      <c r="I157" s="378">
        <v>46180</v>
      </c>
      <c r="J157" t="s">
        <v>2158</v>
      </c>
      <c r="K157" s="375">
        <v>66</v>
      </c>
      <c r="L157" s="385">
        <v>66</v>
      </c>
      <c r="M157" s="375" t="s">
        <v>1720</v>
      </c>
      <c r="N157" s="138" t="s">
        <v>851</v>
      </c>
      <c r="O157" s="375">
        <v>262020</v>
      </c>
      <c r="P157" s="375">
        <v>2</v>
      </c>
      <c r="Q157" t="s">
        <v>847</v>
      </c>
      <c r="R157" s="138" t="s">
        <v>1717</v>
      </c>
      <c r="S157">
        <v>4</v>
      </c>
      <c r="T157">
        <v>24</v>
      </c>
      <c r="U157" s="138" t="s">
        <v>850</v>
      </c>
      <c r="X157" t="str">
        <f t="shared" si="4"/>
        <v/>
      </c>
      <c r="Y157" t="str">
        <f t="shared" si="5"/>
        <v/>
      </c>
    </row>
    <row r="158" spans="1:25" hidden="1" x14ac:dyDescent="0.25">
      <c r="A158" s="138">
        <v>462</v>
      </c>
      <c r="B158">
        <v>22</v>
      </c>
      <c r="C158" s="138">
        <v>26264401</v>
      </c>
      <c r="D158">
        <v>26</v>
      </c>
      <c r="E158">
        <v>26</v>
      </c>
      <c r="F158">
        <v>4</v>
      </c>
      <c r="G158" s="379">
        <v>401</v>
      </c>
      <c r="H158" s="374" t="s">
        <v>846</v>
      </c>
      <c r="I158" s="378">
        <v>46151</v>
      </c>
      <c r="J158" t="s">
        <v>2086</v>
      </c>
      <c r="K158" s="375">
        <v>27</v>
      </c>
      <c r="L158" s="385">
        <v>27</v>
      </c>
      <c r="M158" s="375" t="s">
        <v>1718</v>
      </c>
      <c r="N158" s="138" t="s">
        <v>2059</v>
      </c>
      <c r="O158" s="375">
        <v>262030</v>
      </c>
      <c r="P158" s="375">
        <v>3</v>
      </c>
      <c r="Q158" t="s">
        <v>849</v>
      </c>
      <c r="R158" s="138" t="s">
        <v>1719</v>
      </c>
      <c r="S158">
        <v>4</v>
      </c>
      <c r="T158">
        <v>24</v>
      </c>
      <c r="U158" s="138" t="s">
        <v>850</v>
      </c>
      <c r="X158" t="str">
        <f t="shared" si="4"/>
        <v/>
      </c>
      <c r="Y158" t="str">
        <f t="shared" si="5"/>
        <v/>
      </c>
    </row>
    <row r="159" spans="1:25" hidden="1" x14ac:dyDescent="0.25">
      <c r="A159" s="138">
        <v>463</v>
      </c>
      <c r="B159">
        <v>24</v>
      </c>
      <c r="C159" s="138">
        <v>26264402</v>
      </c>
      <c r="D159">
        <v>26</v>
      </c>
      <c r="E159">
        <v>26</v>
      </c>
      <c r="F159">
        <v>4</v>
      </c>
      <c r="G159" s="379">
        <v>402</v>
      </c>
      <c r="H159" s="374" t="s">
        <v>846</v>
      </c>
      <c r="I159" s="378">
        <v>46285</v>
      </c>
      <c r="J159" t="s">
        <v>2167</v>
      </c>
      <c r="K159" s="375">
        <v>78</v>
      </c>
      <c r="L159" s="385">
        <v>78</v>
      </c>
      <c r="M159" s="375" t="s">
        <v>1721</v>
      </c>
      <c r="N159" s="138" t="s">
        <v>852</v>
      </c>
      <c r="O159" s="375">
        <v>262030</v>
      </c>
      <c r="P159" s="375">
        <v>3</v>
      </c>
      <c r="Q159" t="s">
        <v>849</v>
      </c>
      <c r="R159" s="138" t="s">
        <v>2232</v>
      </c>
      <c r="S159">
        <v>4</v>
      </c>
      <c r="T159">
        <v>24</v>
      </c>
      <c r="U159" s="138" t="s">
        <v>850</v>
      </c>
      <c r="X159" t="str">
        <f t="shared" si="4"/>
        <v/>
      </c>
      <c r="Y159" t="str">
        <f t="shared" si="5"/>
        <v/>
      </c>
    </row>
    <row r="160" spans="1:25" x14ac:dyDescent="0.25">
      <c r="A160" s="138">
        <v>600</v>
      </c>
      <c r="B160">
        <v>261</v>
      </c>
      <c r="C160" s="138">
        <v>26266000</v>
      </c>
      <c r="D160">
        <v>26</v>
      </c>
      <c r="E160">
        <v>26</v>
      </c>
      <c r="F160">
        <v>6</v>
      </c>
      <c r="G160" s="379">
        <v>0</v>
      </c>
      <c r="H160" s="374" t="s">
        <v>846</v>
      </c>
      <c r="I160" s="378">
        <v>46208</v>
      </c>
      <c r="J160" t="s">
        <v>2149</v>
      </c>
      <c r="K160" s="375">
        <v>33</v>
      </c>
      <c r="L160" s="385">
        <v>33</v>
      </c>
      <c r="M160" s="375" t="s">
        <v>1765</v>
      </c>
      <c r="N160" s="138" t="s">
        <v>882</v>
      </c>
      <c r="O160" s="375">
        <v>261010</v>
      </c>
      <c r="P160" s="375">
        <v>1</v>
      </c>
      <c r="Q160" t="s">
        <v>1591</v>
      </c>
      <c r="R160" s="138" t="s">
        <v>1716</v>
      </c>
      <c r="S160">
        <v>1</v>
      </c>
      <c r="T160">
        <v>12</v>
      </c>
      <c r="U160" s="138" t="s">
        <v>2060</v>
      </c>
      <c r="X160" t="str">
        <f t="shared" si="4"/>
        <v/>
      </c>
      <c r="Y160" t="str">
        <f t="shared" si="5"/>
        <v/>
      </c>
    </row>
    <row r="161" spans="1:25" x14ac:dyDescent="0.25">
      <c r="A161" s="138">
        <v>601</v>
      </c>
      <c r="B161">
        <v>266</v>
      </c>
      <c r="C161" s="138">
        <v>26266001</v>
      </c>
      <c r="D161">
        <v>26</v>
      </c>
      <c r="E161">
        <v>26</v>
      </c>
      <c r="F161">
        <v>6</v>
      </c>
      <c r="G161">
        <v>1</v>
      </c>
      <c r="H161" s="374" t="s">
        <v>846</v>
      </c>
      <c r="I161" s="376">
        <v>46138</v>
      </c>
      <c r="J161" t="s">
        <v>2233</v>
      </c>
      <c r="K161" s="375">
        <v>2</v>
      </c>
      <c r="L161" s="385">
        <v>2</v>
      </c>
      <c r="M161" s="375" t="s">
        <v>2061</v>
      </c>
      <c r="N161" s="138" t="s">
        <v>2062</v>
      </c>
      <c r="O161" s="375">
        <v>261010</v>
      </c>
      <c r="P161" s="375">
        <v>1</v>
      </c>
      <c r="Q161" t="s">
        <v>1591</v>
      </c>
      <c r="R161" s="138" t="s">
        <v>1716</v>
      </c>
      <c r="S161">
        <v>1</v>
      </c>
      <c r="T161">
        <v>12</v>
      </c>
      <c r="U161" s="138" t="s">
        <v>2060</v>
      </c>
      <c r="X161" t="str">
        <f t="shared" si="4"/>
        <v/>
      </c>
      <c r="Y161" t="str">
        <f t="shared" si="5"/>
        <v/>
      </c>
    </row>
    <row r="162" spans="1:25" x14ac:dyDescent="0.25">
      <c r="A162" s="138">
        <v>602</v>
      </c>
      <c r="B162">
        <v>262</v>
      </c>
      <c r="C162" s="138">
        <v>26266002</v>
      </c>
      <c r="D162">
        <v>26</v>
      </c>
      <c r="E162">
        <v>26</v>
      </c>
      <c r="F162">
        <v>6</v>
      </c>
      <c r="G162" s="379">
        <v>2</v>
      </c>
      <c r="H162" s="374" t="s">
        <v>846</v>
      </c>
      <c r="I162" s="378">
        <v>46320</v>
      </c>
      <c r="J162" t="s">
        <v>2125</v>
      </c>
      <c r="K162" s="375">
        <v>2</v>
      </c>
      <c r="L162" s="385">
        <v>2</v>
      </c>
      <c r="M162" s="375" t="s">
        <v>2063</v>
      </c>
      <c r="N162" s="138" t="s">
        <v>2064</v>
      </c>
      <c r="O162" s="375">
        <v>262020</v>
      </c>
      <c r="P162" s="375">
        <v>2</v>
      </c>
      <c r="Q162" t="s">
        <v>847</v>
      </c>
      <c r="R162" s="138" t="s">
        <v>1754</v>
      </c>
      <c r="S162">
        <v>1</v>
      </c>
      <c r="T162">
        <v>12</v>
      </c>
      <c r="U162" s="138" t="s">
        <v>2060</v>
      </c>
      <c r="X162" t="str">
        <f t="shared" si="4"/>
        <v/>
      </c>
      <c r="Y162" t="str">
        <f t="shared" si="5"/>
        <v/>
      </c>
    </row>
    <row r="163" spans="1:25" hidden="1" x14ac:dyDescent="0.25">
      <c r="A163" s="138">
        <v>675</v>
      </c>
      <c r="B163">
        <v>336</v>
      </c>
      <c r="C163" s="138">
        <v>26660801</v>
      </c>
      <c r="D163">
        <v>26</v>
      </c>
      <c r="E163">
        <v>66</v>
      </c>
      <c r="F163">
        <v>0</v>
      </c>
      <c r="G163">
        <v>801</v>
      </c>
      <c r="H163" s="374" t="s">
        <v>846</v>
      </c>
      <c r="I163" s="378">
        <v>46116</v>
      </c>
      <c r="J163" t="s">
        <v>2208</v>
      </c>
      <c r="K163" s="375">
        <v>90</v>
      </c>
      <c r="L163" s="385">
        <v>90</v>
      </c>
      <c r="M163" s="375" t="s">
        <v>2065</v>
      </c>
      <c r="N163" s="138" t="s">
        <v>886</v>
      </c>
      <c r="O163" s="375">
        <v>261010</v>
      </c>
      <c r="P163" s="375">
        <v>1</v>
      </c>
      <c r="Q163" t="s">
        <v>1591</v>
      </c>
      <c r="R163" s="138" t="s">
        <v>1716</v>
      </c>
      <c r="S163">
        <v>2</v>
      </c>
      <c r="T163">
        <v>42</v>
      </c>
      <c r="U163" s="138" t="s">
        <v>883</v>
      </c>
      <c r="X163" t="str">
        <f t="shared" si="4"/>
        <v/>
      </c>
      <c r="Y163" t="str">
        <f t="shared" si="5"/>
        <v/>
      </c>
    </row>
    <row r="164" spans="1:25" hidden="1" x14ac:dyDescent="0.25">
      <c r="A164" s="138">
        <v>683</v>
      </c>
      <c r="B164">
        <v>58</v>
      </c>
      <c r="C164" s="138">
        <v>26663201</v>
      </c>
      <c r="D164">
        <v>26</v>
      </c>
      <c r="E164">
        <v>66</v>
      </c>
      <c r="F164">
        <v>3</v>
      </c>
      <c r="G164" s="379">
        <v>201</v>
      </c>
      <c r="I164" s="378">
        <v>46187</v>
      </c>
      <c r="J164" t="s">
        <v>2234</v>
      </c>
      <c r="K164" s="375">
        <v>41</v>
      </c>
      <c r="L164" s="385">
        <v>41</v>
      </c>
      <c r="M164" s="375" t="s">
        <v>2235</v>
      </c>
      <c r="N164" s="138" t="s">
        <v>2066</v>
      </c>
      <c r="O164" s="375">
        <v>262020</v>
      </c>
      <c r="P164" s="375">
        <v>2</v>
      </c>
      <c r="Q164" t="s">
        <v>847</v>
      </c>
      <c r="R164" s="138" t="s">
        <v>1754</v>
      </c>
      <c r="S164">
        <v>2</v>
      </c>
      <c r="T164">
        <v>42</v>
      </c>
      <c r="U164" s="138" t="s">
        <v>883</v>
      </c>
      <c r="X164" t="str">
        <f t="shared" si="4"/>
        <v/>
      </c>
      <c r="Y164" t="str">
        <f t="shared" si="5"/>
        <v/>
      </c>
    </row>
    <row r="165" spans="1:25" hidden="1" x14ac:dyDescent="0.25">
      <c r="A165" s="138">
        <v>686</v>
      </c>
      <c r="B165">
        <v>61</v>
      </c>
      <c r="C165" s="138">
        <v>26663701</v>
      </c>
      <c r="D165">
        <v>26</v>
      </c>
      <c r="E165">
        <v>66</v>
      </c>
      <c r="F165">
        <v>3</v>
      </c>
      <c r="G165" s="379">
        <v>701</v>
      </c>
      <c r="I165" s="378">
        <v>46257</v>
      </c>
      <c r="J165" t="s">
        <v>2169</v>
      </c>
      <c r="K165" s="375">
        <v>8</v>
      </c>
      <c r="L165" s="385">
        <v>8</v>
      </c>
      <c r="M165" s="375" t="s">
        <v>2236</v>
      </c>
      <c r="N165" s="138" t="s">
        <v>2067</v>
      </c>
      <c r="O165" s="375">
        <v>262020</v>
      </c>
      <c r="P165" s="375">
        <v>2</v>
      </c>
      <c r="Q165" t="s">
        <v>847</v>
      </c>
      <c r="R165" s="138" t="s">
        <v>1717</v>
      </c>
      <c r="S165">
        <v>2</v>
      </c>
      <c r="T165">
        <v>42</v>
      </c>
      <c r="U165" s="138" t="s">
        <v>883</v>
      </c>
      <c r="X165" t="str">
        <f t="shared" si="4"/>
        <v/>
      </c>
      <c r="Y165" t="str">
        <f t="shared" si="5"/>
        <v/>
      </c>
    </row>
    <row r="166" spans="1:25" hidden="1" x14ac:dyDescent="0.25">
      <c r="A166" s="138">
        <v>691</v>
      </c>
      <c r="B166">
        <v>356</v>
      </c>
      <c r="C166" s="138">
        <v>26662101</v>
      </c>
      <c r="D166">
        <v>26</v>
      </c>
      <c r="E166">
        <v>66</v>
      </c>
      <c r="F166">
        <v>2</v>
      </c>
      <c r="G166">
        <v>101</v>
      </c>
      <c r="I166" s="376">
        <v>46327</v>
      </c>
      <c r="J166" t="s">
        <v>2188</v>
      </c>
      <c r="K166" s="375">
        <v>62</v>
      </c>
      <c r="L166" s="385">
        <v>62</v>
      </c>
      <c r="M166" s="375" t="s">
        <v>2237</v>
      </c>
      <c r="N166" s="138" t="s">
        <v>885</v>
      </c>
      <c r="O166" s="375">
        <v>263070</v>
      </c>
      <c r="P166" s="375">
        <v>5</v>
      </c>
      <c r="Q166" t="s">
        <v>1725</v>
      </c>
      <c r="R166" s="138" t="s">
        <v>1726</v>
      </c>
      <c r="S166">
        <v>2</v>
      </c>
      <c r="T166">
        <v>42</v>
      </c>
      <c r="U166" s="138" t="s">
        <v>883</v>
      </c>
      <c r="X166" t="str">
        <f t="shared" si="4"/>
        <v/>
      </c>
      <c r="Y166" t="str">
        <f t="shared" si="5"/>
        <v/>
      </c>
    </row>
    <row r="167" spans="1:25" hidden="1" x14ac:dyDescent="0.25">
      <c r="A167" s="138">
        <v>692</v>
      </c>
      <c r="B167">
        <v>374</v>
      </c>
      <c r="C167" s="138">
        <v>26691501</v>
      </c>
      <c r="D167">
        <v>26</v>
      </c>
      <c r="E167">
        <v>69</v>
      </c>
      <c r="F167">
        <v>1</v>
      </c>
      <c r="G167">
        <v>501</v>
      </c>
      <c r="I167" s="378" t="s">
        <v>2114</v>
      </c>
      <c r="J167" t="s">
        <v>2114</v>
      </c>
      <c r="K167" s="375">
        <v>99</v>
      </c>
      <c r="L167" s="385">
        <v>99</v>
      </c>
      <c r="M167" s="375" t="s">
        <v>2238</v>
      </c>
      <c r="N167" s="138" t="s">
        <v>887</v>
      </c>
      <c r="O167" s="375">
        <v>261010</v>
      </c>
      <c r="P167" s="375">
        <v>1</v>
      </c>
      <c r="Q167" t="s">
        <v>1591</v>
      </c>
      <c r="R167" s="138" t="s">
        <v>1716</v>
      </c>
      <c r="S167">
        <v>2</v>
      </c>
      <c r="T167">
        <v>42</v>
      </c>
      <c r="U167" s="138" t="s">
        <v>883</v>
      </c>
      <c r="X167" t="str">
        <f t="shared" si="4"/>
        <v/>
      </c>
      <c r="Y167" t="str">
        <f t="shared" si="5"/>
        <v/>
      </c>
    </row>
    <row r="168" spans="1:25" hidden="1" x14ac:dyDescent="0.25">
      <c r="A168" s="138">
        <v>693</v>
      </c>
      <c r="B168">
        <v>375</v>
      </c>
      <c r="C168" s="138">
        <v>26662501</v>
      </c>
      <c r="D168">
        <v>26</v>
      </c>
      <c r="E168">
        <v>66</v>
      </c>
      <c r="F168">
        <v>2</v>
      </c>
      <c r="G168">
        <v>501</v>
      </c>
      <c r="I168" s="376" t="s">
        <v>2239</v>
      </c>
      <c r="J168" t="s">
        <v>2239</v>
      </c>
      <c r="K168" s="375">
        <v>96</v>
      </c>
      <c r="L168" s="385">
        <v>96</v>
      </c>
      <c r="M168" s="375" t="s">
        <v>1768</v>
      </c>
      <c r="N168" s="138" t="s">
        <v>888</v>
      </c>
      <c r="O168" s="375">
        <v>262020</v>
      </c>
      <c r="P168" s="375">
        <v>2</v>
      </c>
      <c r="Q168" t="s">
        <v>847</v>
      </c>
      <c r="R168" s="138" t="s">
        <v>1717</v>
      </c>
      <c r="S168">
        <v>2</v>
      </c>
      <c r="T168">
        <v>42</v>
      </c>
      <c r="U168" s="138" t="s">
        <v>883</v>
      </c>
      <c r="X168" t="str">
        <f t="shared" si="4"/>
        <v/>
      </c>
      <c r="Y168" t="str">
        <f t="shared" si="5"/>
        <v/>
      </c>
    </row>
    <row r="169" spans="1:25" hidden="1" x14ac:dyDescent="0.25">
      <c r="A169" s="138">
        <v>712</v>
      </c>
      <c r="B169">
        <v>332</v>
      </c>
      <c r="C169" s="138">
        <v>26660000</v>
      </c>
      <c r="D169">
        <v>26</v>
      </c>
      <c r="E169">
        <v>66</v>
      </c>
      <c r="F169"/>
      <c r="G169"/>
      <c r="H169" s="374" t="s">
        <v>846</v>
      </c>
      <c r="I169" s="376">
        <v>46340</v>
      </c>
      <c r="J169" t="s">
        <v>2240</v>
      </c>
      <c r="K169" s="375">
        <v>88</v>
      </c>
      <c r="L169" s="385">
        <v>88</v>
      </c>
      <c r="M169" s="375" t="s">
        <v>1766</v>
      </c>
      <c r="N169" s="138" t="s">
        <v>884</v>
      </c>
      <c r="O169" s="375"/>
      <c r="P169" s="375"/>
      <c r="R169" s="138" t="s">
        <v>2241</v>
      </c>
      <c r="S169">
        <v>2</v>
      </c>
      <c r="T169">
        <v>42</v>
      </c>
      <c r="U169" s="138" t="s">
        <v>883</v>
      </c>
      <c r="X169" t="str">
        <f t="shared" si="4"/>
        <v/>
      </c>
      <c r="Y169" t="str">
        <f t="shared" si="5"/>
        <v/>
      </c>
    </row>
    <row r="170" spans="1:25" hidden="1" x14ac:dyDescent="0.25">
      <c r="A170" s="138">
        <v>714</v>
      </c>
      <c r="B170">
        <v>338</v>
      </c>
      <c r="C170" s="138">
        <v>26660000</v>
      </c>
      <c r="D170">
        <v>26</v>
      </c>
      <c r="E170">
        <v>66</v>
      </c>
      <c r="F170"/>
      <c r="G170" s="379"/>
      <c r="H170" s="374" t="s">
        <v>846</v>
      </c>
      <c r="I170" s="378">
        <v>46362</v>
      </c>
      <c r="J170" t="s">
        <v>2155</v>
      </c>
      <c r="K170" s="375">
        <v>93</v>
      </c>
      <c r="L170" s="385">
        <v>93</v>
      </c>
      <c r="M170" s="375" t="s">
        <v>1767</v>
      </c>
      <c r="N170" s="138" t="s">
        <v>2068</v>
      </c>
      <c r="O170" s="375"/>
      <c r="P170" s="375"/>
      <c r="R170" s="138" t="s">
        <v>2242</v>
      </c>
      <c r="S170">
        <v>2</v>
      </c>
      <c r="T170">
        <v>42</v>
      </c>
      <c r="U170" s="138" t="s">
        <v>883</v>
      </c>
      <c r="X170" t="str">
        <f t="shared" si="4"/>
        <v>##</v>
      </c>
      <c r="Y170" t="str">
        <f t="shared" si="5"/>
        <v/>
      </c>
    </row>
    <row r="171" spans="1:25" hidden="1" x14ac:dyDescent="0.25">
      <c r="A171" s="138">
        <v>717</v>
      </c>
      <c r="C171" s="138">
        <v>26661301</v>
      </c>
      <c r="D171">
        <v>26</v>
      </c>
      <c r="E171">
        <v>66</v>
      </c>
      <c r="F171">
        <v>1</v>
      </c>
      <c r="G171">
        <v>301</v>
      </c>
      <c r="I171" s="376">
        <v>46235</v>
      </c>
      <c r="J171" t="s">
        <v>2175</v>
      </c>
      <c r="K171" s="138" t="s">
        <v>846</v>
      </c>
      <c r="L171" s="385" t="s">
        <v>846</v>
      </c>
      <c r="M171" s="375" t="s">
        <v>2243</v>
      </c>
      <c r="N171" s="138" t="s">
        <v>2244</v>
      </c>
      <c r="O171" s="375">
        <v>261010</v>
      </c>
      <c r="P171" s="375">
        <v>1</v>
      </c>
      <c r="Q171" t="s">
        <v>1591</v>
      </c>
      <c r="R171" s="138" t="s">
        <v>1716</v>
      </c>
      <c r="S171">
        <v>2</v>
      </c>
      <c r="T171">
        <v>42</v>
      </c>
      <c r="U171" s="138" t="s">
        <v>883</v>
      </c>
      <c r="X171" t="str">
        <f t="shared" si="4"/>
        <v/>
      </c>
      <c r="Y171" t="str">
        <f t="shared" si="5"/>
        <v/>
      </c>
    </row>
    <row r="172" spans="1:25" hidden="1" x14ac:dyDescent="0.25">
      <c r="A172" s="138">
        <v>718</v>
      </c>
      <c r="C172" s="138">
        <v>26661301</v>
      </c>
      <c r="D172">
        <v>26</v>
      </c>
      <c r="E172">
        <v>66</v>
      </c>
      <c r="F172">
        <v>1</v>
      </c>
      <c r="G172" s="380">
        <v>301</v>
      </c>
      <c r="I172" s="378">
        <v>46236</v>
      </c>
      <c r="J172" t="s">
        <v>2245</v>
      </c>
      <c r="K172" s="375" t="s">
        <v>846</v>
      </c>
      <c r="L172" s="385" t="s">
        <v>846</v>
      </c>
      <c r="M172" s="375" t="s">
        <v>2243</v>
      </c>
      <c r="N172" s="138" t="s">
        <v>2244</v>
      </c>
      <c r="O172" s="375">
        <v>261010</v>
      </c>
      <c r="P172" s="375">
        <v>1</v>
      </c>
      <c r="Q172" t="s">
        <v>1591</v>
      </c>
      <c r="R172" s="138" t="s">
        <v>1716</v>
      </c>
      <c r="S172">
        <v>2</v>
      </c>
      <c r="T172">
        <v>42</v>
      </c>
      <c r="U172" s="138" t="s">
        <v>883</v>
      </c>
      <c r="X172" t="str">
        <f t="shared" si="4"/>
        <v>##</v>
      </c>
      <c r="Y172" t="str">
        <f t="shared" si="5"/>
        <v/>
      </c>
    </row>
    <row r="173" spans="1:25" hidden="1" x14ac:dyDescent="0.25">
      <c r="A173" s="138">
        <v>721</v>
      </c>
      <c r="C173" s="138">
        <v>26660201</v>
      </c>
      <c r="D173">
        <v>26</v>
      </c>
      <c r="E173">
        <v>66</v>
      </c>
      <c r="F173">
        <v>0</v>
      </c>
      <c r="G173">
        <v>201</v>
      </c>
      <c r="I173" s="376">
        <v>46283</v>
      </c>
      <c r="J173" t="s">
        <v>2246</v>
      </c>
      <c r="K173" s="375" t="s">
        <v>846</v>
      </c>
      <c r="L173" s="385" t="s">
        <v>846</v>
      </c>
      <c r="M173" s="375" t="s">
        <v>2247</v>
      </c>
      <c r="N173" s="138" t="s">
        <v>2248</v>
      </c>
      <c r="O173" s="375">
        <v>261010</v>
      </c>
      <c r="P173" s="375">
        <v>1</v>
      </c>
      <c r="Q173" t="s">
        <v>1591</v>
      </c>
      <c r="R173" s="138" t="s">
        <v>1716</v>
      </c>
      <c r="S173">
        <v>2</v>
      </c>
      <c r="T173">
        <v>42</v>
      </c>
      <c r="U173" s="138" t="s">
        <v>883</v>
      </c>
      <c r="X173" t="str">
        <f t="shared" si="4"/>
        <v/>
      </c>
      <c r="Y173" t="str">
        <f t="shared" si="5"/>
        <v/>
      </c>
    </row>
    <row r="174" spans="1:25" hidden="1" x14ac:dyDescent="0.25">
      <c r="A174" s="138">
        <v>884</v>
      </c>
      <c r="B174">
        <v>545</v>
      </c>
      <c r="C174" s="138">
        <v>26262700</v>
      </c>
      <c r="D174">
        <v>26</v>
      </c>
      <c r="E174">
        <v>26</v>
      </c>
      <c r="F174">
        <v>2</v>
      </c>
      <c r="G174">
        <v>700</v>
      </c>
      <c r="H174" s="374">
        <v>26262700</v>
      </c>
      <c r="I174" s="376">
        <v>46200</v>
      </c>
      <c r="J174" t="s">
        <v>2185</v>
      </c>
      <c r="K174" s="138">
        <v>63</v>
      </c>
      <c r="L174" s="385">
        <v>63</v>
      </c>
      <c r="M174" s="375" t="s">
        <v>2249</v>
      </c>
      <c r="N174" s="138" t="s">
        <v>2069</v>
      </c>
      <c r="O174" s="375">
        <v>262030</v>
      </c>
      <c r="P174" s="375">
        <v>3</v>
      </c>
      <c r="Q174" t="s">
        <v>849</v>
      </c>
      <c r="R174" s="138" t="s">
        <v>1719</v>
      </c>
      <c r="S174">
        <v>1</v>
      </c>
      <c r="T174">
        <v>32</v>
      </c>
      <c r="U174" s="138" t="s">
        <v>2250</v>
      </c>
      <c r="X174" t="str">
        <f t="shared" si="4"/>
        <v/>
      </c>
      <c r="Y174" t="str">
        <f t="shared" si="5"/>
        <v/>
      </c>
    </row>
    <row r="175" spans="1:25" hidden="1" x14ac:dyDescent="0.25">
      <c r="A175" s="138">
        <v>916</v>
      </c>
      <c r="B175">
        <v>577</v>
      </c>
      <c r="C175" s="138">
        <v>26265010</v>
      </c>
      <c r="D175">
        <v>26</v>
      </c>
      <c r="E175">
        <v>26</v>
      </c>
      <c r="F175">
        <v>5</v>
      </c>
      <c r="G175" s="379">
        <v>10</v>
      </c>
      <c r="H175" s="374">
        <v>26265010</v>
      </c>
      <c r="I175" s="378">
        <v>46164</v>
      </c>
      <c r="J175" t="s">
        <v>2251</v>
      </c>
      <c r="K175" s="375">
        <v>70</v>
      </c>
      <c r="L175" s="385">
        <v>70</v>
      </c>
      <c r="M175" s="375" t="s">
        <v>2252</v>
      </c>
      <c r="N175" s="138" t="s">
        <v>892</v>
      </c>
      <c r="O175" s="375">
        <v>261010</v>
      </c>
      <c r="P175" s="375">
        <v>1</v>
      </c>
      <c r="Q175" t="s">
        <v>1591</v>
      </c>
      <c r="R175" s="138" t="s">
        <v>1716</v>
      </c>
      <c r="S175">
        <v>1</v>
      </c>
      <c r="T175">
        <v>37</v>
      </c>
      <c r="U175" s="138" t="s">
        <v>892</v>
      </c>
      <c r="X175" t="str">
        <f t="shared" si="4"/>
        <v/>
      </c>
      <c r="Y175" t="str">
        <f t="shared" si="5"/>
        <v/>
      </c>
    </row>
    <row r="176" spans="1:25" hidden="1" x14ac:dyDescent="0.25">
      <c r="A176" s="138">
        <v>917</v>
      </c>
      <c r="B176">
        <v>578</v>
      </c>
      <c r="C176" s="138">
        <v>26265010</v>
      </c>
      <c r="D176">
        <v>26</v>
      </c>
      <c r="E176">
        <v>26</v>
      </c>
      <c r="F176">
        <v>5</v>
      </c>
      <c r="G176" s="379">
        <v>10</v>
      </c>
      <c r="H176" s="374">
        <v>26265010</v>
      </c>
      <c r="I176" s="378">
        <v>46165</v>
      </c>
      <c r="J176" t="s">
        <v>2150</v>
      </c>
      <c r="K176" s="375">
        <v>70</v>
      </c>
      <c r="L176" s="385">
        <v>70</v>
      </c>
      <c r="M176" s="375" t="s">
        <v>2252</v>
      </c>
      <c r="N176" s="138" t="s">
        <v>892</v>
      </c>
      <c r="O176" s="375">
        <v>261010</v>
      </c>
      <c r="P176" s="375">
        <v>1</v>
      </c>
      <c r="Q176" t="s">
        <v>1591</v>
      </c>
      <c r="R176" s="138" t="s">
        <v>1716</v>
      </c>
      <c r="S176">
        <v>1</v>
      </c>
      <c r="T176">
        <v>37</v>
      </c>
      <c r="U176" s="138" t="s">
        <v>892</v>
      </c>
      <c r="X176" t="str">
        <f t="shared" si="4"/>
        <v>##</v>
      </c>
      <c r="Y176" t="str">
        <f t="shared" si="5"/>
        <v/>
      </c>
    </row>
    <row r="177" spans="1:25" hidden="1" x14ac:dyDescent="0.25">
      <c r="A177" s="138">
        <v>918</v>
      </c>
      <c r="B177">
        <v>579</v>
      </c>
      <c r="C177" s="138">
        <v>26265010</v>
      </c>
      <c r="D177">
        <v>26</v>
      </c>
      <c r="E177">
        <v>26</v>
      </c>
      <c r="F177">
        <v>5</v>
      </c>
      <c r="G177" s="379">
        <v>10</v>
      </c>
      <c r="H177" s="374">
        <v>26265010</v>
      </c>
      <c r="I177" s="378">
        <v>46166</v>
      </c>
      <c r="J177" t="s">
        <v>2137</v>
      </c>
      <c r="K177" s="375">
        <v>70</v>
      </c>
      <c r="L177" s="385">
        <v>70</v>
      </c>
      <c r="M177" s="375" t="s">
        <v>2252</v>
      </c>
      <c r="N177" s="138" t="s">
        <v>892</v>
      </c>
      <c r="O177" s="375">
        <v>261010</v>
      </c>
      <c r="P177" s="375">
        <v>1</v>
      </c>
      <c r="Q177" t="s">
        <v>1591</v>
      </c>
      <c r="R177" s="138" t="s">
        <v>1716</v>
      </c>
      <c r="S177">
        <v>1</v>
      </c>
      <c r="T177">
        <v>37</v>
      </c>
      <c r="U177" s="138" t="s">
        <v>892</v>
      </c>
      <c r="X177" t="str">
        <f t="shared" si="4"/>
        <v>##</v>
      </c>
      <c r="Y177" t="str">
        <f t="shared" si="5"/>
        <v/>
      </c>
    </row>
    <row r="178" spans="1:25" hidden="1" x14ac:dyDescent="0.25">
      <c r="A178" s="138">
        <v>940</v>
      </c>
      <c r="B178">
        <v>601</v>
      </c>
      <c r="C178" s="138">
        <v>26265000</v>
      </c>
      <c r="D178">
        <v>26</v>
      </c>
      <c r="E178">
        <v>26</v>
      </c>
      <c r="F178">
        <v>5</v>
      </c>
      <c r="G178" s="379">
        <v>0</v>
      </c>
      <c r="H178" s="374">
        <v>26265000</v>
      </c>
      <c r="I178" s="378">
        <v>46275</v>
      </c>
      <c r="J178" t="s">
        <v>2253</v>
      </c>
      <c r="K178" s="375">
        <v>74</v>
      </c>
      <c r="L178" s="385">
        <v>74</v>
      </c>
      <c r="M178" s="375" t="s">
        <v>2254</v>
      </c>
      <c r="N178" s="138" t="s">
        <v>891</v>
      </c>
      <c r="O178" s="375">
        <v>261010</v>
      </c>
      <c r="P178" s="375">
        <v>1</v>
      </c>
      <c r="Q178" t="s">
        <v>1591</v>
      </c>
      <c r="R178" s="138" t="s">
        <v>1716</v>
      </c>
      <c r="S178">
        <v>1</v>
      </c>
      <c r="T178">
        <v>36</v>
      </c>
      <c r="U178" s="138" t="s">
        <v>891</v>
      </c>
      <c r="X178" t="str">
        <f t="shared" si="4"/>
        <v/>
      </c>
      <c r="Y178" t="str">
        <f t="shared" si="5"/>
        <v/>
      </c>
    </row>
    <row r="179" spans="1:25" hidden="1" x14ac:dyDescent="0.25">
      <c r="A179" s="138">
        <v>941</v>
      </c>
      <c r="B179">
        <v>602</v>
      </c>
      <c r="C179" s="138">
        <v>26265000</v>
      </c>
      <c r="D179">
        <v>26</v>
      </c>
      <c r="E179">
        <v>26</v>
      </c>
      <c r="F179">
        <v>5</v>
      </c>
      <c r="G179" s="379">
        <v>0</v>
      </c>
      <c r="H179" s="374">
        <v>26265000</v>
      </c>
      <c r="I179" s="378">
        <v>46276</v>
      </c>
      <c r="J179" t="s">
        <v>2255</v>
      </c>
      <c r="K179" s="375">
        <v>74</v>
      </c>
      <c r="L179" s="385">
        <v>74</v>
      </c>
      <c r="M179" s="375" t="s">
        <v>2254</v>
      </c>
      <c r="N179" s="138" t="s">
        <v>891</v>
      </c>
      <c r="O179" s="375">
        <v>261010</v>
      </c>
      <c r="P179" s="375">
        <v>1</v>
      </c>
      <c r="Q179" t="s">
        <v>1591</v>
      </c>
      <c r="R179" s="138" t="s">
        <v>1716</v>
      </c>
      <c r="S179">
        <v>1</v>
      </c>
      <c r="T179">
        <v>36</v>
      </c>
      <c r="U179" s="138" t="s">
        <v>891</v>
      </c>
      <c r="X179" t="str">
        <f t="shared" si="4"/>
        <v>##</v>
      </c>
      <c r="Y179" t="str">
        <f t="shared" si="5"/>
        <v/>
      </c>
    </row>
    <row r="180" spans="1:25" hidden="1" x14ac:dyDescent="0.25">
      <c r="A180" s="138">
        <v>942</v>
      </c>
      <c r="B180">
        <v>603</v>
      </c>
      <c r="C180" s="138">
        <v>26265000</v>
      </c>
      <c r="D180">
        <v>26</v>
      </c>
      <c r="E180">
        <v>26</v>
      </c>
      <c r="F180">
        <v>5</v>
      </c>
      <c r="G180" s="380">
        <v>0</v>
      </c>
      <c r="H180" s="374">
        <v>26265000</v>
      </c>
      <c r="I180" s="378">
        <v>46277</v>
      </c>
      <c r="J180" t="s">
        <v>2154</v>
      </c>
      <c r="K180" s="375">
        <v>74</v>
      </c>
      <c r="L180" s="385">
        <v>74</v>
      </c>
      <c r="M180" s="375" t="s">
        <v>2254</v>
      </c>
      <c r="N180" s="138" t="s">
        <v>891</v>
      </c>
      <c r="O180" s="375">
        <v>261010</v>
      </c>
      <c r="P180" s="375">
        <v>1</v>
      </c>
      <c r="Q180" t="s">
        <v>1591</v>
      </c>
      <c r="R180" s="138" t="s">
        <v>1716</v>
      </c>
      <c r="S180">
        <v>1</v>
      </c>
      <c r="T180">
        <v>36</v>
      </c>
      <c r="U180" s="138" t="s">
        <v>891</v>
      </c>
      <c r="X180" t="str">
        <f t="shared" si="4"/>
        <v>##</v>
      </c>
      <c r="Y180" t="str">
        <f t="shared" si="5"/>
        <v/>
      </c>
    </row>
  </sheetData>
  <sheetProtection algorithmName="SHA-512" hashValue="Mr4lecMP/4ZQcXCTfxhpD+RAjVMcZGEOCEUz2AuT6GBwPE5QG78EGtHRUXCjB6cbweYDfSAmnPjSpDzanYClzQ==" saltValue="qFoA9UX1heIszuiI+z0oUw=="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2.75" x14ac:dyDescent="0.25"/>
  <cols>
    <col min="1" max="1" width="9.73046875" style="381" customWidth="1"/>
    <col min="2" max="2" width="9" hidden="1" customWidth="1"/>
    <col min="3" max="3" width="8.73046875" hidden="1" customWidth="1"/>
    <col min="4" max="4" width="23" hidden="1" customWidth="1"/>
    <col min="5" max="5" width="26.53125" customWidth="1"/>
    <col min="7" max="7" width="21.46484375" customWidth="1"/>
    <col min="8" max="8" width="8.73046875" style="381"/>
    <col min="9" max="9" width="24.33203125" customWidth="1"/>
    <col min="10" max="10" width="3.73046875" customWidth="1"/>
    <col min="16" max="16" width="8.73046875" style="381"/>
    <col min="17" max="17" width="30.06640625" customWidth="1"/>
    <col min="23" max="25" width="0" hidden="1" customWidth="1"/>
  </cols>
  <sheetData>
    <row r="1" spans="1:25" x14ac:dyDescent="0.25">
      <c r="A1" t="s">
        <v>2070</v>
      </c>
      <c r="F1" s="280">
        <v>45772</v>
      </c>
      <c r="H1" t="s">
        <v>551</v>
      </c>
      <c r="P1" t="s">
        <v>922</v>
      </c>
    </row>
    <row r="2" spans="1:25" ht="16.149999999999999" x14ac:dyDescent="0.3">
      <c r="H2" s="399" t="s">
        <v>769</v>
      </c>
      <c r="P2" s="397" t="s">
        <v>1363</v>
      </c>
    </row>
    <row r="3" spans="1:25" ht="16.149999999999999" x14ac:dyDescent="0.3">
      <c r="H3" s="399" t="s">
        <v>771</v>
      </c>
      <c r="P3" t="s">
        <v>1362</v>
      </c>
    </row>
    <row r="4" spans="1:25" ht="13.15" thickBot="1" x14ac:dyDescent="0.3">
      <c r="A4" s="381" t="s">
        <v>1386</v>
      </c>
      <c r="B4" t="s">
        <v>101</v>
      </c>
      <c r="C4" t="s">
        <v>1394</v>
      </c>
      <c r="D4" t="s">
        <v>1392</v>
      </c>
      <c r="E4" t="s">
        <v>102</v>
      </c>
      <c r="F4" t="s">
        <v>1395</v>
      </c>
      <c r="G4" t="s">
        <v>1687</v>
      </c>
      <c r="H4" s="381" t="s">
        <v>552</v>
      </c>
      <c r="I4" t="s">
        <v>1382</v>
      </c>
      <c r="P4" s="381" t="s">
        <v>923</v>
      </c>
      <c r="Q4" t="s">
        <v>924</v>
      </c>
      <c r="R4" t="s">
        <v>925</v>
      </c>
      <c r="W4" t="s">
        <v>1369</v>
      </c>
      <c r="X4" t="s">
        <v>1370</v>
      </c>
      <c r="Y4" t="s">
        <v>1371</v>
      </c>
    </row>
    <row r="5" spans="1:25" x14ac:dyDescent="0.25">
      <c r="A5" s="381">
        <v>1</v>
      </c>
      <c r="B5" t="s">
        <v>103</v>
      </c>
      <c r="C5" t="s">
        <v>1396</v>
      </c>
      <c r="D5" t="s">
        <v>103</v>
      </c>
      <c r="E5" t="s">
        <v>104</v>
      </c>
      <c r="F5" t="s">
        <v>746</v>
      </c>
      <c r="H5" s="381">
        <v>1</v>
      </c>
      <c r="I5" t="s">
        <v>553</v>
      </c>
      <c r="J5" s="153"/>
      <c r="K5" t="s">
        <v>776</v>
      </c>
      <c r="P5" s="381">
        <v>1</v>
      </c>
      <c r="Q5" t="s">
        <v>926</v>
      </c>
      <c r="R5" t="s">
        <v>927</v>
      </c>
      <c r="W5">
        <v>0</v>
      </c>
      <c r="X5" t="s">
        <v>1372</v>
      </c>
      <c r="Y5" t="s">
        <v>1372</v>
      </c>
    </row>
    <row r="6" spans="1:25" x14ac:dyDescent="0.25">
      <c r="A6" s="381">
        <v>2</v>
      </c>
      <c r="B6" t="s">
        <v>105</v>
      </c>
      <c r="C6" t="s">
        <v>1397</v>
      </c>
      <c r="D6" t="s">
        <v>105</v>
      </c>
      <c r="E6" t="s">
        <v>106</v>
      </c>
      <c r="H6" s="381">
        <v>2</v>
      </c>
      <c r="I6" t="s">
        <v>554</v>
      </c>
      <c r="J6" s="154"/>
      <c r="K6" t="s">
        <v>776</v>
      </c>
      <c r="P6" s="381">
        <v>2</v>
      </c>
      <c r="Q6" t="s">
        <v>928</v>
      </c>
      <c r="R6" t="s">
        <v>929</v>
      </c>
      <c r="W6">
        <v>1</v>
      </c>
      <c r="X6" t="s">
        <v>750</v>
      </c>
      <c r="Y6" t="s">
        <v>764</v>
      </c>
    </row>
    <row r="7" spans="1:25" x14ac:dyDescent="0.25">
      <c r="A7" s="381">
        <v>3</v>
      </c>
      <c r="B7" t="s">
        <v>107</v>
      </c>
      <c r="C7" t="s">
        <v>1398</v>
      </c>
      <c r="D7" t="s">
        <v>107</v>
      </c>
      <c r="E7" t="s">
        <v>108</v>
      </c>
      <c r="H7" s="381">
        <v>3</v>
      </c>
      <c r="I7" t="s">
        <v>555</v>
      </c>
      <c r="J7" s="154"/>
      <c r="K7" t="s">
        <v>776</v>
      </c>
      <c r="P7" s="381">
        <v>3</v>
      </c>
      <c r="Q7" t="s">
        <v>930</v>
      </c>
      <c r="R7" t="s">
        <v>931</v>
      </c>
      <c r="W7">
        <v>2</v>
      </c>
      <c r="X7" t="s">
        <v>752</v>
      </c>
      <c r="Y7" t="s">
        <v>765</v>
      </c>
    </row>
    <row r="8" spans="1:25" x14ac:dyDescent="0.25">
      <c r="A8" s="381">
        <v>4</v>
      </c>
      <c r="B8" t="s">
        <v>109</v>
      </c>
      <c r="C8" t="s">
        <v>1399</v>
      </c>
      <c r="D8" t="s">
        <v>109</v>
      </c>
      <c r="E8" t="s">
        <v>110</v>
      </c>
      <c r="H8" s="381">
        <v>4</v>
      </c>
      <c r="I8" t="s">
        <v>556</v>
      </c>
      <c r="J8" s="154"/>
      <c r="K8" t="s">
        <v>776</v>
      </c>
      <c r="P8" s="381">
        <v>4</v>
      </c>
      <c r="Q8" t="s">
        <v>932</v>
      </c>
      <c r="R8" t="s">
        <v>933</v>
      </c>
      <c r="W8">
        <v>3</v>
      </c>
      <c r="X8" t="s">
        <v>913</v>
      </c>
      <c r="Y8" t="s">
        <v>1373</v>
      </c>
    </row>
    <row r="9" spans="1:25" x14ac:dyDescent="0.25">
      <c r="A9" s="381">
        <v>5</v>
      </c>
      <c r="B9" t="s">
        <v>111</v>
      </c>
      <c r="C9" t="s">
        <v>1400</v>
      </c>
      <c r="D9" t="s">
        <v>111</v>
      </c>
      <c r="E9" t="s">
        <v>112</v>
      </c>
      <c r="H9" s="381">
        <v>5</v>
      </c>
      <c r="I9" t="s">
        <v>99</v>
      </c>
      <c r="J9" s="154"/>
      <c r="K9" t="s">
        <v>776</v>
      </c>
      <c r="P9" s="381">
        <v>5</v>
      </c>
      <c r="Q9" t="s">
        <v>934</v>
      </c>
      <c r="R9" t="s">
        <v>935</v>
      </c>
      <c r="W9">
        <v>4</v>
      </c>
      <c r="X9" t="s">
        <v>1372</v>
      </c>
      <c r="Y9" t="s">
        <v>1372</v>
      </c>
    </row>
    <row r="10" spans="1:25" x14ac:dyDescent="0.25">
      <c r="A10" s="381">
        <v>6</v>
      </c>
      <c r="B10" t="s">
        <v>113</v>
      </c>
      <c r="C10" t="s">
        <v>1401</v>
      </c>
      <c r="D10" t="s">
        <v>113</v>
      </c>
      <c r="E10" t="s">
        <v>114</v>
      </c>
      <c r="H10" s="381">
        <v>6</v>
      </c>
      <c r="I10" t="s">
        <v>557</v>
      </c>
      <c r="J10" s="154"/>
      <c r="K10" t="s">
        <v>776</v>
      </c>
      <c r="P10" s="381">
        <v>6</v>
      </c>
      <c r="Q10" t="s">
        <v>936</v>
      </c>
      <c r="R10" t="s">
        <v>937</v>
      </c>
    </row>
    <row r="11" spans="1:25" x14ac:dyDescent="0.25">
      <c r="A11" s="381">
        <v>7</v>
      </c>
      <c r="B11" t="s">
        <v>115</v>
      </c>
      <c r="C11" t="s">
        <v>1402</v>
      </c>
      <c r="D11" t="s">
        <v>115</v>
      </c>
      <c r="E11" t="s">
        <v>116</v>
      </c>
      <c r="H11" s="381">
        <v>7</v>
      </c>
      <c r="I11" t="s">
        <v>556</v>
      </c>
      <c r="J11" s="154"/>
      <c r="K11" t="s">
        <v>776</v>
      </c>
      <c r="P11" s="381">
        <v>7</v>
      </c>
      <c r="Q11" t="s">
        <v>938</v>
      </c>
      <c r="R11" t="s">
        <v>939</v>
      </c>
    </row>
    <row r="12" spans="1:25" ht="13.15" thickBot="1" x14ac:dyDescent="0.3">
      <c r="A12" s="381">
        <v>8</v>
      </c>
      <c r="B12" t="s">
        <v>117</v>
      </c>
      <c r="C12" t="s">
        <v>1403</v>
      </c>
      <c r="D12" t="s">
        <v>117</v>
      </c>
      <c r="E12" t="s">
        <v>118</v>
      </c>
      <c r="H12" s="381">
        <v>8</v>
      </c>
      <c r="I12" t="s">
        <v>836</v>
      </c>
      <c r="J12" s="155"/>
      <c r="K12" t="s">
        <v>776</v>
      </c>
      <c r="P12" s="381">
        <v>8</v>
      </c>
      <c r="Q12" t="s">
        <v>940</v>
      </c>
      <c r="R12" t="s">
        <v>941</v>
      </c>
    </row>
    <row r="13" spans="1:25" x14ac:dyDescent="0.25">
      <c r="A13" s="381">
        <v>9</v>
      </c>
      <c r="B13" t="s">
        <v>119</v>
      </c>
      <c r="C13" t="s">
        <v>1404</v>
      </c>
      <c r="D13" t="s">
        <v>119</v>
      </c>
      <c r="E13" t="s">
        <v>120</v>
      </c>
      <c r="H13" s="381">
        <v>9</v>
      </c>
      <c r="I13" t="s">
        <v>556</v>
      </c>
      <c r="P13" s="381">
        <v>9</v>
      </c>
      <c r="Q13" t="s">
        <v>942</v>
      </c>
      <c r="R13" t="s">
        <v>943</v>
      </c>
    </row>
    <row r="14" spans="1:25" ht="13.15" thickBot="1" x14ac:dyDescent="0.3">
      <c r="A14" s="381">
        <v>10</v>
      </c>
      <c r="B14" t="s">
        <v>121</v>
      </c>
      <c r="C14" t="s">
        <v>1405</v>
      </c>
      <c r="D14" t="s">
        <v>121</v>
      </c>
      <c r="E14" t="s">
        <v>122</v>
      </c>
      <c r="H14" s="381">
        <v>10</v>
      </c>
      <c r="I14" t="s">
        <v>556</v>
      </c>
      <c r="P14" s="381">
        <v>10</v>
      </c>
      <c r="Q14" t="s">
        <v>944</v>
      </c>
      <c r="R14" t="s">
        <v>945</v>
      </c>
    </row>
    <row r="15" spans="1:25" x14ac:dyDescent="0.25">
      <c r="A15" s="381">
        <v>11</v>
      </c>
      <c r="B15" t="s">
        <v>123</v>
      </c>
      <c r="C15" t="s">
        <v>1406</v>
      </c>
      <c r="D15" t="s">
        <v>123</v>
      </c>
      <c r="E15" t="s">
        <v>124</v>
      </c>
      <c r="H15" s="381">
        <v>11</v>
      </c>
      <c r="I15" t="s">
        <v>597</v>
      </c>
      <c r="J15" s="153"/>
      <c r="K15" t="s">
        <v>2256</v>
      </c>
      <c r="P15" s="381">
        <v>11</v>
      </c>
      <c r="Q15" t="s">
        <v>946</v>
      </c>
      <c r="R15" t="s">
        <v>947</v>
      </c>
    </row>
    <row r="16" spans="1:25" x14ac:dyDescent="0.25">
      <c r="A16" s="381">
        <v>12</v>
      </c>
      <c r="B16" t="s">
        <v>125</v>
      </c>
      <c r="C16" t="s">
        <v>1407</v>
      </c>
      <c r="D16" t="s">
        <v>125</v>
      </c>
      <c r="E16" t="s">
        <v>1408</v>
      </c>
      <c r="H16" s="381">
        <v>12</v>
      </c>
      <c r="I16" t="s">
        <v>600</v>
      </c>
      <c r="J16" s="154"/>
      <c r="K16" t="s">
        <v>2256</v>
      </c>
      <c r="P16" s="381">
        <v>12</v>
      </c>
      <c r="Q16" t="s">
        <v>948</v>
      </c>
      <c r="R16" t="s">
        <v>949</v>
      </c>
    </row>
    <row r="17" spans="1:18" x14ac:dyDescent="0.25">
      <c r="A17" s="381">
        <v>13</v>
      </c>
      <c r="B17" t="s">
        <v>126</v>
      </c>
      <c r="C17" t="s">
        <v>1409</v>
      </c>
      <c r="D17" t="s">
        <v>126</v>
      </c>
      <c r="E17" t="s">
        <v>1410</v>
      </c>
      <c r="H17" s="381">
        <v>13</v>
      </c>
      <c r="I17" t="s">
        <v>599</v>
      </c>
      <c r="J17" s="154"/>
      <c r="K17" t="s">
        <v>2256</v>
      </c>
      <c r="P17" s="381">
        <v>13</v>
      </c>
      <c r="Q17" t="s">
        <v>950</v>
      </c>
      <c r="R17" t="s">
        <v>951</v>
      </c>
    </row>
    <row r="18" spans="1:18" ht="13.15" thickBot="1" x14ac:dyDescent="0.3">
      <c r="A18" s="381">
        <v>14</v>
      </c>
      <c r="B18" t="s">
        <v>127</v>
      </c>
      <c r="C18" t="s">
        <v>1411</v>
      </c>
      <c r="D18" t="s">
        <v>127</v>
      </c>
      <c r="E18" t="s">
        <v>1412</v>
      </c>
      <c r="H18" s="381">
        <v>14</v>
      </c>
      <c r="I18" t="s">
        <v>598</v>
      </c>
      <c r="J18" s="155"/>
      <c r="K18" t="s">
        <v>2256</v>
      </c>
      <c r="P18" s="381">
        <v>14</v>
      </c>
      <c r="Q18" t="s">
        <v>952</v>
      </c>
      <c r="R18" t="s">
        <v>953</v>
      </c>
    </row>
    <row r="19" spans="1:18" x14ac:dyDescent="0.25">
      <c r="A19" s="381">
        <v>15</v>
      </c>
      <c r="B19" t="s">
        <v>128</v>
      </c>
      <c r="C19" t="s">
        <v>1413</v>
      </c>
      <c r="D19" t="s">
        <v>128</v>
      </c>
      <c r="E19" t="s">
        <v>1414</v>
      </c>
      <c r="H19" s="381">
        <v>15</v>
      </c>
      <c r="I19" t="s">
        <v>710</v>
      </c>
      <c r="P19" s="381">
        <v>15</v>
      </c>
      <c r="Q19" t="s">
        <v>954</v>
      </c>
      <c r="R19" t="s">
        <v>955</v>
      </c>
    </row>
    <row r="20" spans="1:18" x14ac:dyDescent="0.25">
      <c r="A20" s="381">
        <v>16</v>
      </c>
      <c r="B20" t="s">
        <v>129</v>
      </c>
      <c r="C20" t="s">
        <v>1415</v>
      </c>
      <c r="D20" t="s">
        <v>129</v>
      </c>
      <c r="E20" t="s">
        <v>1416</v>
      </c>
      <c r="H20" s="381">
        <v>16</v>
      </c>
      <c r="I20" t="s">
        <v>710</v>
      </c>
      <c r="P20" s="381">
        <v>16</v>
      </c>
      <c r="Q20" t="s">
        <v>956</v>
      </c>
      <c r="R20" t="s">
        <v>957</v>
      </c>
    </row>
    <row r="21" spans="1:18" x14ac:dyDescent="0.25">
      <c r="A21" s="381">
        <v>17</v>
      </c>
      <c r="B21" t="s">
        <v>1418</v>
      </c>
      <c r="C21" t="s">
        <v>1417</v>
      </c>
      <c r="D21" t="s">
        <v>1418</v>
      </c>
      <c r="E21" t="s">
        <v>130</v>
      </c>
      <c r="H21" s="381">
        <v>17</v>
      </c>
      <c r="I21" t="s">
        <v>710</v>
      </c>
      <c r="P21" s="381">
        <v>17</v>
      </c>
      <c r="Q21" t="s">
        <v>958</v>
      </c>
      <c r="R21" t="s">
        <v>959</v>
      </c>
    </row>
    <row r="22" spans="1:18" x14ac:dyDescent="0.25">
      <c r="A22" s="381">
        <v>18</v>
      </c>
      <c r="B22" t="s">
        <v>1420</v>
      </c>
      <c r="C22" t="s">
        <v>1419</v>
      </c>
      <c r="D22" t="s">
        <v>1420</v>
      </c>
      <c r="E22" t="s">
        <v>131</v>
      </c>
      <c r="H22" s="381">
        <v>18</v>
      </c>
      <c r="I22" t="s">
        <v>710</v>
      </c>
      <c r="P22" s="381">
        <v>18</v>
      </c>
      <c r="Q22" t="s">
        <v>960</v>
      </c>
      <c r="R22" t="s">
        <v>961</v>
      </c>
    </row>
    <row r="23" spans="1:18" x14ac:dyDescent="0.25">
      <c r="A23" s="381">
        <v>19</v>
      </c>
      <c r="B23" t="s">
        <v>1422</v>
      </c>
      <c r="C23" t="s">
        <v>1421</v>
      </c>
      <c r="D23" t="s">
        <v>1422</v>
      </c>
      <c r="E23" t="s">
        <v>132</v>
      </c>
      <c r="H23" s="381">
        <v>19</v>
      </c>
      <c r="I23" t="s">
        <v>710</v>
      </c>
      <c r="P23" s="381">
        <v>19</v>
      </c>
      <c r="Q23" t="s">
        <v>962</v>
      </c>
      <c r="R23" t="s">
        <v>963</v>
      </c>
    </row>
    <row r="24" spans="1:18" ht="13.15" thickBot="1" x14ac:dyDescent="0.3">
      <c r="A24" s="381">
        <v>20</v>
      </c>
      <c r="B24" t="s">
        <v>133</v>
      </c>
      <c r="C24" t="s">
        <v>133</v>
      </c>
      <c r="D24" t="s">
        <v>133</v>
      </c>
      <c r="E24" t="s">
        <v>133</v>
      </c>
      <c r="H24" s="381">
        <v>20</v>
      </c>
      <c r="I24" t="s">
        <v>710</v>
      </c>
      <c r="P24" s="381">
        <v>20</v>
      </c>
      <c r="Q24" t="s">
        <v>964</v>
      </c>
      <c r="R24" t="s">
        <v>965</v>
      </c>
    </row>
    <row r="25" spans="1:18" x14ac:dyDescent="0.25">
      <c r="A25" s="381">
        <v>21</v>
      </c>
      <c r="B25" t="s">
        <v>133</v>
      </c>
      <c r="C25" t="s">
        <v>133</v>
      </c>
      <c r="D25" t="s">
        <v>133</v>
      </c>
      <c r="E25" t="s">
        <v>133</v>
      </c>
      <c r="H25" s="381">
        <v>21</v>
      </c>
      <c r="I25" t="s">
        <v>711</v>
      </c>
      <c r="J25" s="153"/>
      <c r="K25" t="s">
        <v>688</v>
      </c>
      <c r="P25" s="381">
        <v>21</v>
      </c>
      <c r="Q25" t="s">
        <v>966</v>
      </c>
      <c r="R25" t="s">
        <v>967</v>
      </c>
    </row>
    <row r="26" spans="1:18" x14ac:dyDescent="0.25">
      <c r="A26" s="381">
        <v>22</v>
      </c>
      <c r="B26" t="s">
        <v>133</v>
      </c>
      <c r="C26" t="s">
        <v>133</v>
      </c>
      <c r="D26" t="s">
        <v>133</v>
      </c>
      <c r="E26" t="s">
        <v>133</v>
      </c>
      <c r="H26" s="381">
        <v>22</v>
      </c>
      <c r="I26" t="s">
        <v>712</v>
      </c>
      <c r="J26" s="154"/>
      <c r="K26" t="s">
        <v>688</v>
      </c>
      <c r="P26" s="381">
        <v>22</v>
      </c>
      <c r="Q26" t="s">
        <v>968</v>
      </c>
      <c r="R26" t="s">
        <v>969</v>
      </c>
    </row>
    <row r="27" spans="1:18" x14ac:dyDescent="0.25">
      <c r="A27" s="381">
        <v>23</v>
      </c>
      <c r="B27" t="s">
        <v>133</v>
      </c>
      <c r="C27" t="s">
        <v>133</v>
      </c>
      <c r="D27" t="s">
        <v>133</v>
      </c>
      <c r="E27" t="s">
        <v>133</v>
      </c>
      <c r="H27" s="381">
        <v>23</v>
      </c>
      <c r="I27" t="s">
        <v>713</v>
      </c>
      <c r="J27" s="154"/>
      <c r="K27" t="s">
        <v>688</v>
      </c>
      <c r="P27" s="381">
        <v>23</v>
      </c>
      <c r="Q27" t="s">
        <v>970</v>
      </c>
      <c r="R27" t="s">
        <v>971</v>
      </c>
    </row>
    <row r="28" spans="1:18" x14ac:dyDescent="0.25">
      <c r="A28" s="381">
        <v>24</v>
      </c>
      <c r="B28" t="s">
        <v>133</v>
      </c>
      <c r="C28" t="s">
        <v>133</v>
      </c>
      <c r="D28" t="s">
        <v>133</v>
      </c>
      <c r="E28" t="s">
        <v>133</v>
      </c>
      <c r="H28" s="381">
        <v>24</v>
      </c>
      <c r="I28" t="s">
        <v>714</v>
      </c>
      <c r="J28" s="154"/>
      <c r="K28" t="s">
        <v>688</v>
      </c>
      <c r="P28" s="381">
        <v>24</v>
      </c>
      <c r="Q28" t="s">
        <v>972</v>
      </c>
      <c r="R28" t="s">
        <v>973</v>
      </c>
    </row>
    <row r="29" spans="1:18" x14ac:dyDescent="0.25">
      <c r="A29" s="381">
        <v>25</v>
      </c>
      <c r="B29" t="s">
        <v>133</v>
      </c>
      <c r="C29" t="s">
        <v>133</v>
      </c>
      <c r="D29" t="s">
        <v>133</v>
      </c>
      <c r="E29" t="s">
        <v>133</v>
      </c>
      <c r="H29" s="381">
        <v>25</v>
      </c>
      <c r="I29" t="s">
        <v>715</v>
      </c>
      <c r="J29" s="154"/>
      <c r="K29" t="s">
        <v>688</v>
      </c>
      <c r="P29" s="381">
        <v>25</v>
      </c>
      <c r="Q29" t="s">
        <v>974</v>
      </c>
      <c r="R29" t="s">
        <v>975</v>
      </c>
    </row>
    <row r="30" spans="1:18" x14ac:dyDescent="0.25">
      <c r="A30" s="381">
        <v>26</v>
      </c>
      <c r="B30" t="s">
        <v>133</v>
      </c>
      <c r="C30" t="s">
        <v>133</v>
      </c>
      <c r="D30" t="s">
        <v>133</v>
      </c>
      <c r="E30" t="s">
        <v>133</v>
      </c>
      <c r="H30" s="381">
        <v>26</v>
      </c>
      <c r="I30" t="s">
        <v>716</v>
      </c>
      <c r="J30" s="154"/>
      <c r="K30" t="s">
        <v>688</v>
      </c>
      <c r="P30" s="381">
        <v>26</v>
      </c>
      <c r="Q30" t="s">
        <v>976</v>
      </c>
      <c r="R30" t="s">
        <v>977</v>
      </c>
    </row>
    <row r="31" spans="1:18" x14ac:dyDescent="0.25">
      <c r="A31" s="381">
        <v>27</v>
      </c>
      <c r="B31" t="s">
        <v>133</v>
      </c>
      <c r="C31" t="s">
        <v>133</v>
      </c>
      <c r="D31" t="s">
        <v>133</v>
      </c>
      <c r="E31" t="s">
        <v>133</v>
      </c>
      <c r="H31" s="381">
        <v>27</v>
      </c>
      <c r="I31" t="s">
        <v>666</v>
      </c>
      <c r="J31" s="154"/>
      <c r="K31" t="s">
        <v>688</v>
      </c>
      <c r="P31" s="381">
        <v>27</v>
      </c>
      <c r="Q31" t="s">
        <v>978</v>
      </c>
      <c r="R31" t="s">
        <v>979</v>
      </c>
    </row>
    <row r="32" spans="1:18" x14ac:dyDescent="0.25">
      <c r="A32" s="381">
        <v>28</v>
      </c>
      <c r="B32" t="s">
        <v>133</v>
      </c>
      <c r="C32" t="s">
        <v>133</v>
      </c>
      <c r="D32" t="s">
        <v>133</v>
      </c>
      <c r="E32" t="s">
        <v>133</v>
      </c>
      <c r="H32" s="381">
        <v>28</v>
      </c>
      <c r="I32" t="s">
        <v>689</v>
      </c>
      <c r="J32" s="154"/>
      <c r="K32" t="s">
        <v>688</v>
      </c>
      <c r="P32" s="381">
        <v>28</v>
      </c>
      <c r="Q32" t="s">
        <v>980</v>
      </c>
      <c r="R32" t="s">
        <v>981</v>
      </c>
    </row>
    <row r="33" spans="1:18" ht="13.15" thickBot="1" x14ac:dyDescent="0.3">
      <c r="A33" s="381">
        <v>29</v>
      </c>
      <c r="B33" t="s">
        <v>133</v>
      </c>
      <c r="C33" t="s">
        <v>133</v>
      </c>
      <c r="D33" t="s">
        <v>133</v>
      </c>
      <c r="E33" t="s">
        <v>133</v>
      </c>
      <c r="H33" s="381">
        <v>29</v>
      </c>
      <c r="I33" t="s">
        <v>768</v>
      </c>
      <c r="J33" s="155"/>
      <c r="K33" t="s">
        <v>688</v>
      </c>
      <c r="P33" s="381">
        <v>29</v>
      </c>
      <c r="Q33" t="s">
        <v>982</v>
      </c>
      <c r="R33" t="s">
        <v>983</v>
      </c>
    </row>
    <row r="34" spans="1:18" ht="13.15" thickBot="1" x14ac:dyDescent="0.3">
      <c r="A34" s="381">
        <v>30</v>
      </c>
      <c r="B34" t="s">
        <v>133</v>
      </c>
      <c r="C34" t="s">
        <v>133</v>
      </c>
      <c r="D34" t="s">
        <v>133</v>
      </c>
      <c r="E34" t="s">
        <v>133</v>
      </c>
      <c r="H34" s="381">
        <v>30</v>
      </c>
      <c r="I34" t="s">
        <v>710</v>
      </c>
      <c r="P34" s="381">
        <v>30</v>
      </c>
      <c r="Q34" t="s">
        <v>984</v>
      </c>
      <c r="R34" t="s">
        <v>985</v>
      </c>
    </row>
    <row r="35" spans="1:18" x14ac:dyDescent="0.25">
      <c r="A35" s="381">
        <v>31</v>
      </c>
      <c r="B35" t="s">
        <v>1471</v>
      </c>
      <c r="C35" t="s">
        <v>134</v>
      </c>
      <c r="D35" t="s">
        <v>1472</v>
      </c>
      <c r="E35" t="s">
        <v>1473</v>
      </c>
      <c r="F35" t="s">
        <v>747</v>
      </c>
      <c r="H35" s="381">
        <v>31</v>
      </c>
      <c r="I35" s="138" t="s">
        <v>2257</v>
      </c>
      <c r="J35" s="153"/>
      <c r="K35" t="s">
        <v>1686</v>
      </c>
      <c r="P35" s="381">
        <v>31</v>
      </c>
      <c r="Q35" t="s">
        <v>986</v>
      </c>
      <c r="R35" t="s">
        <v>987</v>
      </c>
    </row>
    <row r="36" spans="1:18" x14ac:dyDescent="0.25">
      <c r="A36" s="381">
        <v>32</v>
      </c>
      <c r="B36" t="s">
        <v>1474</v>
      </c>
      <c r="C36" t="s">
        <v>1423</v>
      </c>
      <c r="D36" t="s">
        <v>1475</v>
      </c>
      <c r="E36" t="s">
        <v>1476</v>
      </c>
      <c r="F36" t="s">
        <v>748</v>
      </c>
      <c r="H36" s="381">
        <v>32</v>
      </c>
      <c r="I36" s="138" t="s">
        <v>2258</v>
      </c>
      <c r="J36" s="154"/>
      <c r="K36" t="s">
        <v>1686</v>
      </c>
      <c r="P36" s="381">
        <v>32</v>
      </c>
      <c r="Q36" t="s">
        <v>988</v>
      </c>
      <c r="R36" t="s">
        <v>989</v>
      </c>
    </row>
    <row r="37" spans="1:18" x14ac:dyDescent="0.25">
      <c r="A37" s="381">
        <v>33</v>
      </c>
      <c r="B37" t="s">
        <v>1477</v>
      </c>
      <c r="C37" t="s">
        <v>1424</v>
      </c>
      <c r="D37" t="s">
        <v>1478</v>
      </c>
      <c r="E37" t="s">
        <v>1479</v>
      </c>
      <c r="F37" t="s">
        <v>749</v>
      </c>
      <c r="G37" t="s">
        <v>1689</v>
      </c>
      <c r="H37" s="381">
        <v>33</v>
      </c>
      <c r="I37" s="138" t="s">
        <v>2259</v>
      </c>
      <c r="J37" s="154"/>
      <c r="K37" t="s">
        <v>1686</v>
      </c>
      <c r="P37" s="381">
        <v>33</v>
      </c>
      <c r="Q37" t="s">
        <v>990</v>
      </c>
      <c r="R37" t="s">
        <v>991</v>
      </c>
    </row>
    <row r="38" spans="1:18" x14ac:dyDescent="0.25">
      <c r="A38" s="381">
        <v>34</v>
      </c>
      <c r="B38" t="s">
        <v>1480</v>
      </c>
      <c r="C38" t="s">
        <v>1425</v>
      </c>
      <c r="D38" t="s">
        <v>1481</v>
      </c>
      <c r="E38" t="s">
        <v>1482</v>
      </c>
      <c r="F38" t="s">
        <v>1483</v>
      </c>
      <c r="G38" t="s">
        <v>1690</v>
      </c>
      <c r="H38" s="381">
        <v>34</v>
      </c>
      <c r="I38" t="s">
        <v>1377</v>
      </c>
      <c r="J38" s="154"/>
      <c r="K38" t="s">
        <v>1686</v>
      </c>
      <c r="P38" s="381">
        <v>34</v>
      </c>
      <c r="Q38" t="s">
        <v>992</v>
      </c>
      <c r="R38" t="s">
        <v>993</v>
      </c>
    </row>
    <row r="39" spans="1:18" ht="13.15" thickBot="1" x14ac:dyDescent="0.3">
      <c r="A39" s="381">
        <v>35</v>
      </c>
      <c r="B39" t="s">
        <v>1691</v>
      </c>
      <c r="C39" t="s">
        <v>135</v>
      </c>
      <c r="D39" t="s">
        <v>1484</v>
      </c>
      <c r="E39" t="s">
        <v>1485</v>
      </c>
      <c r="F39" t="s">
        <v>750</v>
      </c>
      <c r="H39" s="381">
        <v>35</v>
      </c>
      <c r="I39" t="s">
        <v>1378</v>
      </c>
      <c r="J39" s="155"/>
      <c r="K39" t="s">
        <v>1686</v>
      </c>
      <c r="P39" s="381">
        <v>35</v>
      </c>
      <c r="Q39" t="s">
        <v>994</v>
      </c>
      <c r="R39" t="s">
        <v>995</v>
      </c>
    </row>
    <row r="40" spans="1:18" x14ac:dyDescent="0.25">
      <c r="A40" s="381">
        <v>36</v>
      </c>
      <c r="B40" t="s">
        <v>1486</v>
      </c>
      <c r="C40" t="s">
        <v>136</v>
      </c>
      <c r="D40" t="s">
        <v>1487</v>
      </c>
      <c r="E40" t="s">
        <v>1488</v>
      </c>
      <c r="F40" t="s">
        <v>1483</v>
      </c>
      <c r="G40" t="s">
        <v>1704</v>
      </c>
      <c r="H40" s="381">
        <v>36</v>
      </c>
      <c r="I40" t="s">
        <v>710</v>
      </c>
      <c r="P40" s="381">
        <v>36</v>
      </c>
      <c r="Q40" t="s">
        <v>996</v>
      </c>
      <c r="R40" t="s">
        <v>997</v>
      </c>
    </row>
    <row r="41" spans="1:18" x14ac:dyDescent="0.25">
      <c r="A41" s="381">
        <v>37</v>
      </c>
      <c r="B41" t="s">
        <v>1489</v>
      </c>
      <c r="C41" t="s">
        <v>1426</v>
      </c>
      <c r="D41" t="s">
        <v>1490</v>
      </c>
      <c r="E41" t="s">
        <v>1491</v>
      </c>
      <c r="F41" t="s">
        <v>1492</v>
      </c>
      <c r="G41" t="s">
        <v>1692</v>
      </c>
      <c r="H41" s="381">
        <v>37</v>
      </c>
      <c r="I41" t="s">
        <v>710</v>
      </c>
      <c r="P41" s="381">
        <v>37</v>
      </c>
      <c r="Q41" t="s">
        <v>998</v>
      </c>
      <c r="R41" t="s">
        <v>999</v>
      </c>
    </row>
    <row r="42" spans="1:18" x14ac:dyDescent="0.25">
      <c r="A42" s="381">
        <v>38</v>
      </c>
      <c r="B42" t="s">
        <v>1493</v>
      </c>
      <c r="C42" t="s">
        <v>781</v>
      </c>
      <c r="D42" t="s">
        <v>1494</v>
      </c>
      <c r="E42" t="s">
        <v>1495</v>
      </c>
      <c r="F42" t="s">
        <v>1496</v>
      </c>
      <c r="H42" s="381">
        <v>38</v>
      </c>
      <c r="I42" t="s">
        <v>710</v>
      </c>
      <c r="P42" s="381">
        <v>38</v>
      </c>
      <c r="Q42" t="s">
        <v>1000</v>
      </c>
      <c r="R42" t="s">
        <v>1001</v>
      </c>
    </row>
    <row r="43" spans="1:18" x14ac:dyDescent="0.25">
      <c r="A43" s="381">
        <v>39</v>
      </c>
      <c r="B43" t="s">
        <v>1497</v>
      </c>
      <c r="C43" t="s">
        <v>1498</v>
      </c>
      <c r="D43" t="s">
        <v>1499</v>
      </c>
      <c r="E43" t="s">
        <v>1500</v>
      </c>
      <c r="F43" t="s">
        <v>751</v>
      </c>
      <c r="H43" s="381">
        <v>39</v>
      </c>
      <c r="I43" t="s">
        <v>710</v>
      </c>
      <c r="P43" s="381">
        <v>39</v>
      </c>
      <c r="Q43" t="s">
        <v>1002</v>
      </c>
      <c r="R43" t="s">
        <v>1003</v>
      </c>
    </row>
    <row r="44" spans="1:18" x14ac:dyDescent="0.25">
      <c r="A44" s="381">
        <v>40</v>
      </c>
      <c r="B44" t="s">
        <v>133</v>
      </c>
      <c r="C44" t="s">
        <v>133</v>
      </c>
      <c r="D44" t="s">
        <v>133</v>
      </c>
      <c r="E44" t="s">
        <v>133</v>
      </c>
      <c r="H44" s="381">
        <v>40</v>
      </c>
      <c r="I44" t="s">
        <v>710</v>
      </c>
      <c r="P44" s="381">
        <v>40</v>
      </c>
      <c r="Q44" t="s">
        <v>1004</v>
      </c>
      <c r="R44" t="s">
        <v>1005</v>
      </c>
    </row>
    <row r="45" spans="1:18" x14ac:dyDescent="0.25">
      <c r="A45" s="381">
        <v>41</v>
      </c>
      <c r="B45" t="s">
        <v>1501</v>
      </c>
      <c r="C45" t="s">
        <v>137</v>
      </c>
      <c r="D45" t="s">
        <v>1502</v>
      </c>
      <c r="E45" t="s">
        <v>1503</v>
      </c>
      <c r="F45" t="s">
        <v>752</v>
      </c>
      <c r="G45" t="s">
        <v>1693</v>
      </c>
      <c r="H45" s="381">
        <v>41</v>
      </c>
      <c r="I45" t="s">
        <v>710</v>
      </c>
      <c r="P45" s="381">
        <v>41</v>
      </c>
      <c r="Q45" t="s">
        <v>1006</v>
      </c>
      <c r="R45" t="s">
        <v>1007</v>
      </c>
    </row>
    <row r="46" spans="1:18" x14ac:dyDescent="0.25">
      <c r="A46" s="381">
        <v>42</v>
      </c>
      <c r="B46" t="s">
        <v>1504</v>
      </c>
      <c r="C46" t="s">
        <v>1427</v>
      </c>
      <c r="D46" t="s">
        <v>1599</v>
      </c>
      <c r="E46" t="s">
        <v>1600</v>
      </c>
      <c r="F46" t="s">
        <v>753</v>
      </c>
      <c r="H46" s="381">
        <v>42</v>
      </c>
      <c r="I46" t="s">
        <v>710</v>
      </c>
      <c r="P46" s="381">
        <v>42</v>
      </c>
      <c r="Q46" t="s">
        <v>1008</v>
      </c>
      <c r="R46" t="s">
        <v>1009</v>
      </c>
    </row>
    <row r="47" spans="1:18" x14ac:dyDescent="0.25">
      <c r="A47" s="381">
        <v>43</v>
      </c>
      <c r="B47" t="s">
        <v>1505</v>
      </c>
      <c r="C47" t="s">
        <v>138</v>
      </c>
      <c r="D47" t="s">
        <v>1506</v>
      </c>
      <c r="E47" t="s">
        <v>1507</v>
      </c>
      <c r="F47" t="s">
        <v>754</v>
      </c>
      <c r="H47" s="381">
        <v>43</v>
      </c>
      <c r="I47" t="s">
        <v>710</v>
      </c>
      <c r="P47" s="381">
        <v>43</v>
      </c>
      <c r="Q47" t="s">
        <v>1010</v>
      </c>
      <c r="R47" t="s">
        <v>1011</v>
      </c>
    </row>
    <row r="48" spans="1:18" x14ac:dyDescent="0.25">
      <c r="A48" s="381">
        <v>44</v>
      </c>
      <c r="B48" t="s">
        <v>1508</v>
      </c>
      <c r="C48" t="s">
        <v>1428</v>
      </c>
      <c r="D48" t="s">
        <v>1472</v>
      </c>
      <c r="E48" t="s">
        <v>1473</v>
      </c>
      <c r="F48" t="s">
        <v>1509</v>
      </c>
      <c r="G48" t="s">
        <v>1694</v>
      </c>
      <c r="H48" s="381">
        <v>44</v>
      </c>
      <c r="I48" t="s">
        <v>710</v>
      </c>
      <c r="P48" s="381">
        <v>44</v>
      </c>
      <c r="Q48" t="s">
        <v>1012</v>
      </c>
      <c r="R48" t="s">
        <v>1013</v>
      </c>
    </row>
    <row r="49" spans="1:18" x14ac:dyDescent="0.25">
      <c r="A49" s="381">
        <v>45</v>
      </c>
      <c r="B49" t="s">
        <v>1695</v>
      </c>
      <c r="C49" t="s">
        <v>139</v>
      </c>
      <c r="D49" t="s">
        <v>1510</v>
      </c>
      <c r="E49" t="s">
        <v>1511</v>
      </c>
      <c r="F49" t="s">
        <v>752</v>
      </c>
      <c r="H49" s="381">
        <v>45</v>
      </c>
      <c r="I49" t="s">
        <v>710</v>
      </c>
      <c r="P49" s="381">
        <v>45</v>
      </c>
      <c r="Q49" t="s">
        <v>1014</v>
      </c>
      <c r="R49" t="s">
        <v>1015</v>
      </c>
    </row>
    <row r="50" spans="1:18" x14ac:dyDescent="0.25">
      <c r="A50" s="381">
        <v>46</v>
      </c>
      <c r="B50" t="s">
        <v>1512</v>
      </c>
      <c r="C50" t="s">
        <v>1429</v>
      </c>
      <c r="D50" t="s">
        <v>1487</v>
      </c>
      <c r="E50" t="s">
        <v>1488</v>
      </c>
      <c r="F50" t="s">
        <v>1513</v>
      </c>
      <c r="G50" t="s">
        <v>1696</v>
      </c>
      <c r="H50" s="381">
        <v>46</v>
      </c>
      <c r="I50" t="s">
        <v>710</v>
      </c>
      <c r="P50" s="381">
        <v>46</v>
      </c>
      <c r="Q50" t="s">
        <v>1016</v>
      </c>
      <c r="R50" t="s">
        <v>1017</v>
      </c>
    </row>
    <row r="51" spans="1:18" x14ac:dyDescent="0.25">
      <c r="A51" s="381">
        <v>47</v>
      </c>
      <c r="B51" t="s">
        <v>1697</v>
      </c>
      <c r="C51" t="s">
        <v>140</v>
      </c>
      <c r="D51" t="s">
        <v>1514</v>
      </c>
      <c r="E51" t="s">
        <v>1515</v>
      </c>
      <c r="F51" t="s">
        <v>1513</v>
      </c>
      <c r="G51" t="s">
        <v>1698</v>
      </c>
      <c r="H51" s="381">
        <v>47</v>
      </c>
      <c r="I51" t="s">
        <v>710</v>
      </c>
      <c r="P51" s="381">
        <v>47</v>
      </c>
      <c r="Q51" t="s">
        <v>1018</v>
      </c>
      <c r="R51" t="s">
        <v>1019</v>
      </c>
    </row>
    <row r="52" spans="1:18" x14ac:dyDescent="0.25">
      <c r="A52" s="381">
        <v>48</v>
      </c>
      <c r="B52" t="s">
        <v>133</v>
      </c>
      <c r="C52" t="s">
        <v>133</v>
      </c>
      <c r="D52" t="s">
        <v>133</v>
      </c>
      <c r="E52" t="s">
        <v>133</v>
      </c>
      <c r="H52" s="381">
        <v>48</v>
      </c>
      <c r="I52" t="s">
        <v>710</v>
      </c>
      <c r="P52" s="381">
        <v>48</v>
      </c>
      <c r="Q52" t="s">
        <v>1020</v>
      </c>
      <c r="R52" t="s">
        <v>1021</v>
      </c>
    </row>
    <row r="53" spans="1:18" x14ac:dyDescent="0.25">
      <c r="A53" s="381">
        <v>49</v>
      </c>
      <c r="B53" t="s">
        <v>133</v>
      </c>
      <c r="C53" t="s">
        <v>133</v>
      </c>
      <c r="D53" t="s">
        <v>133</v>
      </c>
      <c r="E53" t="s">
        <v>133</v>
      </c>
      <c r="H53" s="381">
        <v>49</v>
      </c>
      <c r="I53" t="s">
        <v>710</v>
      </c>
      <c r="P53" s="381">
        <v>49</v>
      </c>
      <c r="Q53" t="s">
        <v>1022</v>
      </c>
      <c r="R53" t="s">
        <v>1023</v>
      </c>
    </row>
    <row r="54" spans="1:18" x14ac:dyDescent="0.25">
      <c r="A54" s="381">
        <v>50</v>
      </c>
      <c r="B54" t="s">
        <v>133</v>
      </c>
      <c r="C54" t="s">
        <v>133</v>
      </c>
      <c r="D54" t="s">
        <v>133</v>
      </c>
      <c r="E54" t="s">
        <v>133</v>
      </c>
      <c r="H54" s="381">
        <v>50</v>
      </c>
      <c r="I54" t="s">
        <v>710</v>
      </c>
      <c r="P54" s="381">
        <v>50</v>
      </c>
      <c r="Q54" t="s">
        <v>1024</v>
      </c>
      <c r="R54" t="s">
        <v>1025</v>
      </c>
    </row>
    <row r="55" spans="1:18" x14ac:dyDescent="0.25">
      <c r="A55" s="381">
        <v>51</v>
      </c>
      <c r="B55" t="s">
        <v>1516</v>
      </c>
      <c r="C55" t="s">
        <v>1430</v>
      </c>
      <c r="D55" t="s">
        <v>1516</v>
      </c>
      <c r="E55" t="s">
        <v>1609</v>
      </c>
      <c r="H55" s="381">
        <v>51</v>
      </c>
      <c r="I55" t="s">
        <v>710</v>
      </c>
      <c r="P55" s="381">
        <v>51</v>
      </c>
      <c r="Q55" t="s">
        <v>1026</v>
      </c>
      <c r="R55" t="s">
        <v>1027</v>
      </c>
    </row>
    <row r="56" spans="1:18" x14ac:dyDescent="0.25">
      <c r="A56" s="381">
        <v>52</v>
      </c>
      <c r="B56" t="s">
        <v>1518</v>
      </c>
      <c r="C56" t="s">
        <v>1431</v>
      </c>
      <c r="D56" t="s">
        <v>1518</v>
      </c>
      <c r="E56" t="s">
        <v>1517</v>
      </c>
      <c r="G56" t="s">
        <v>1699</v>
      </c>
      <c r="H56" s="381">
        <v>52</v>
      </c>
      <c r="I56" t="s">
        <v>710</v>
      </c>
      <c r="P56" s="381">
        <v>52</v>
      </c>
      <c r="Q56" t="s">
        <v>1028</v>
      </c>
      <c r="R56" t="s">
        <v>1029</v>
      </c>
    </row>
    <row r="57" spans="1:18" x14ac:dyDescent="0.25">
      <c r="A57" s="381">
        <v>53</v>
      </c>
      <c r="B57" t="s">
        <v>902</v>
      </c>
      <c r="C57" t="s">
        <v>1432</v>
      </c>
      <c r="D57" t="s">
        <v>902</v>
      </c>
      <c r="E57" t="s">
        <v>1610</v>
      </c>
      <c r="F57" t="s">
        <v>1520</v>
      </c>
      <c r="G57" t="s">
        <v>1700</v>
      </c>
      <c r="H57" s="381">
        <v>53</v>
      </c>
      <c r="I57" t="s">
        <v>710</v>
      </c>
      <c r="P57" s="381">
        <v>53</v>
      </c>
      <c r="Q57" t="s">
        <v>1030</v>
      </c>
      <c r="R57" t="s">
        <v>1031</v>
      </c>
    </row>
    <row r="58" spans="1:18" x14ac:dyDescent="0.25">
      <c r="A58" s="381">
        <v>54</v>
      </c>
      <c r="B58" t="s">
        <v>903</v>
      </c>
      <c r="C58" s="387" t="s">
        <v>2077</v>
      </c>
      <c r="D58" t="s">
        <v>903</v>
      </c>
      <c r="E58" t="s">
        <v>1519</v>
      </c>
      <c r="F58" t="s">
        <v>1521</v>
      </c>
      <c r="H58" s="381">
        <v>54</v>
      </c>
      <c r="I58" t="s">
        <v>710</v>
      </c>
      <c r="P58" s="381">
        <v>54</v>
      </c>
      <c r="Q58" t="s">
        <v>1032</v>
      </c>
      <c r="R58" t="s">
        <v>1033</v>
      </c>
    </row>
    <row r="59" spans="1:18" x14ac:dyDescent="0.25">
      <c r="A59" s="381">
        <v>55</v>
      </c>
      <c r="B59" t="s">
        <v>133</v>
      </c>
      <c r="C59" t="s">
        <v>133</v>
      </c>
      <c r="D59" t="s">
        <v>133</v>
      </c>
      <c r="E59" t="s">
        <v>133</v>
      </c>
      <c r="H59" s="381">
        <v>55</v>
      </c>
      <c r="I59" t="s">
        <v>710</v>
      </c>
      <c r="P59" s="381">
        <v>55</v>
      </c>
      <c r="Q59" t="s">
        <v>1034</v>
      </c>
      <c r="R59" t="s">
        <v>1035</v>
      </c>
    </row>
    <row r="60" spans="1:18" x14ac:dyDescent="0.25">
      <c r="A60" s="381">
        <v>56</v>
      </c>
      <c r="B60" t="s">
        <v>133</v>
      </c>
      <c r="C60" t="s">
        <v>133</v>
      </c>
      <c r="D60" t="s">
        <v>133</v>
      </c>
      <c r="E60" t="s">
        <v>133</v>
      </c>
      <c r="H60" s="381">
        <v>56</v>
      </c>
      <c r="I60" t="s">
        <v>710</v>
      </c>
      <c r="P60" s="381">
        <v>56</v>
      </c>
      <c r="Q60" t="s">
        <v>1036</v>
      </c>
      <c r="R60" t="s">
        <v>1037</v>
      </c>
    </row>
    <row r="61" spans="1:18" x14ac:dyDescent="0.25">
      <c r="A61" s="381">
        <v>57</v>
      </c>
      <c r="B61" t="s">
        <v>133</v>
      </c>
      <c r="C61" t="s">
        <v>133</v>
      </c>
      <c r="D61" t="s">
        <v>133</v>
      </c>
      <c r="E61" t="s">
        <v>133</v>
      </c>
      <c r="H61" s="381">
        <v>57</v>
      </c>
      <c r="I61" t="s">
        <v>710</v>
      </c>
      <c r="P61" s="381">
        <v>57</v>
      </c>
      <c r="Q61" t="s">
        <v>1038</v>
      </c>
      <c r="R61" t="s">
        <v>1039</v>
      </c>
    </row>
    <row r="62" spans="1:18" x14ac:dyDescent="0.25">
      <c r="A62" s="381">
        <v>58</v>
      </c>
      <c r="B62" t="s">
        <v>133</v>
      </c>
      <c r="C62" t="s">
        <v>133</v>
      </c>
      <c r="D62" t="s">
        <v>133</v>
      </c>
      <c r="E62" t="s">
        <v>133</v>
      </c>
      <c r="H62" s="381">
        <v>58</v>
      </c>
      <c r="I62" t="s">
        <v>710</v>
      </c>
      <c r="P62" s="381">
        <v>58</v>
      </c>
      <c r="Q62" t="s">
        <v>1040</v>
      </c>
      <c r="R62" t="s">
        <v>1041</v>
      </c>
    </row>
    <row r="63" spans="1:18" x14ac:dyDescent="0.25">
      <c r="A63" s="381">
        <v>59</v>
      </c>
      <c r="B63" t="s">
        <v>133</v>
      </c>
      <c r="C63" t="s">
        <v>133</v>
      </c>
      <c r="D63" t="s">
        <v>133</v>
      </c>
      <c r="E63" t="s">
        <v>133</v>
      </c>
      <c r="H63" s="381">
        <v>59</v>
      </c>
      <c r="I63" t="s">
        <v>710</v>
      </c>
      <c r="P63" s="381">
        <v>59</v>
      </c>
      <c r="Q63" t="s">
        <v>1042</v>
      </c>
      <c r="R63" t="s">
        <v>1043</v>
      </c>
    </row>
    <row r="64" spans="1:18" x14ac:dyDescent="0.25">
      <c r="A64" s="381">
        <v>60</v>
      </c>
      <c r="B64" t="s">
        <v>141</v>
      </c>
      <c r="C64" t="s">
        <v>142</v>
      </c>
      <c r="D64" t="s">
        <v>141</v>
      </c>
      <c r="E64" t="s">
        <v>1444</v>
      </c>
      <c r="H64" s="381">
        <v>60</v>
      </c>
      <c r="I64" t="s">
        <v>710</v>
      </c>
      <c r="P64" s="381">
        <v>60</v>
      </c>
      <c r="Q64" t="s">
        <v>1044</v>
      </c>
      <c r="R64" t="s">
        <v>1045</v>
      </c>
    </row>
    <row r="65" spans="1:18" x14ac:dyDescent="0.25">
      <c r="A65" s="381">
        <v>61</v>
      </c>
      <c r="B65" t="s">
        <v>143</v>
      </c>
      <c r="C65" t="s">
        <v>1433</v>
      </c>
      <c r="D65" t="s">
        <v>143</v>
      </c>
      <c r="E65" t="s">
        <v>144</v>
      </c>
      <c r="P65" s="381">
        <v>61</v>
      </c>
      <c r="Q65" t="s">
        <v>1046</v>
      </c>
      <c r="R65" t="s">
        <v>1047</v>
      </c>
    </row>
    <row r="66" spans="1:18" x14ac:dyDescent="0.25">
      <c r="A66" s="381">
        <v>62</v>
      </c>
      <c r="B66" t="s">
        <v>145</v>
      </c>
      <c r="C66" t="s">
        <v>1434</v>
      </c>
      <c r="D66" t="s">
        <v>145</v>
      </c>
      <c r="E66" t="s">
        <v>1435</v>
      </c>
      <c r="P66" s="381">
        <v>62</v>
      </c>
      <c r="Q66" t="s">
        <v>1048</v>
      </c>
      <c r="R66" t="s">
        <v>1049</v>
      </c>
    </row>
    <row r="67" spans="1:18" x14ac:dyDescent="0.25">
      <c r="A67" s="381">
        <v>63</v>
      </c>
      <c r="B67" t="s">
        <v>146</v>
      </c>
      <c r="C67" t="s">
        <v>1436</v>
      </c>
      <c r="D67" t="s">
        <v>146</v>
      </c>
      <c r="E67" t="s">
        <v>1437</v>
      </c>
      <c r="P67" s="381">
        <v>63</v>
      </c>
      <c r="Q67" t="s">
        <v>894</v>
      </c>
      <c r="R67" t="s">
        <v>1050</v>
      </c>
    </row>
    <row r="68" spans="1:18" x14ac:dyDescent="0.25">
      <c r="A68" s="381">
        <v>64</v>
      </c>
      <c r="B68" t="s">
        <v>147</v>
      </c>
      <c r="C68" t="s">
        <v>1438</v>
      </c>
      <c r="D68" t="s">
        <v>147</v>
      </c>
      <c r="E68" t="s">
        <v>1439</v>
      </c>
      <c r="P68" s="381">
        <v>64</v>
      </c>
      <c r="Q68" t="s">
        <v>1051</v>
      </c>
      <c r="R68" t="s">
        <v>1052</v>
      </c>
    </row>
    <row r="69" spans="1:18" x14ac:dyDescent="0.25">
      <c r="A69" s="381">
        <v>65</v>
      </c>
      <c r="B69" t="s">
        <v>148</v>
      </c>
      <c r="C69" t="s">
        <v>1440</v>
      </c>
      <c r="D69" t="s">
        <v>148</v>
      </c>
      <c r="E69" t="s">
        <v>1441</v>
      </c>
      <c r="P69" s="381">
        <v>65</v>
      </c>
      <c r="Q69" t="s">
        <v>1053</v>
      </c>
      <c r="R69" t="s">
        <v>1054</v>
      </c>
    </row>
    <row r="70" spans="1:18" x14ac:dyDescent="0.25">
      <c r="A70" s="381">
        <v>66</v>
      </c>
      <c r="B70" t="s">
        <v>1443</v>
      </c>
      <c r="C70" t="s">
        <v>1442</v>
      </c>
      <c r="D70" t="s">
        <v>1443</v>
      </c>
      <c r="E70" t="s">
        <v>149</v>
      </c>
      <c r="P70" s="381">
        <v>66</v>
      </c>
      <c r="Q70" t="s">
        <v>1055</v>
      </c>
      <c r="R70" t="s">
        <v>1056</v>
      </c>
    </row>
    <row r="71" spans="1:18" x14ac:dyDescent="0.25">
      <c r="A71" s="381">
        <v>67</v>
      </c>
      <c r="B71" t="s">
        <v>133</v>
      </c>
      <c r="C71" t="s">
        <v>133</v>
      </c>
      <c r="D71" t="s">
        <v>133</v>
      </c>
      <c r="E71" t="s">
        <v>133</v>
      </c>
      <c r="P71" s="381">
        <v>67</v>
      </c>
      <c r="Q71" t="s">
        <v>1057</v>
      </c>
      <c r="R71" t="s">
        <v>1058</v>
      </c>
    </row>
    <row r="72" spans="1:18" x14ac:dyDescent="0.25">
      <c r="A72" s="381">
        <v>68</v>
      </c>
      <c r="B72" t="s">
        <v>133</v>
      </c>
      <c r="C72" t="s">
        <v>133</v>
      </c>
      <c r="D72" t="s">
        <v>133</v>
      </c>
      <c r="E72" t="s">
        <v>133</v>
      </c>
      <c r="P72" s="381">
        <v>68</v>
      </c>
      <c r="Q72" t="s">
        <v>1059</v>
      </c>
      <c r="R72" t="s">
        <v>1060</v>
      </c>
    </row>
    <row r="73" spans="1:18" x14ac:dyDescent="0.25">
      <c r="A73" s="381">
        <v>69</v>
      </c>
      <c r="B73" t="s">
        <v>133</v>
      </c>
      <c r="C73" t="s">
        <v>133</v>
      </c>
      <c r="D73" t="s">
        <v>133</v>
      </c>
      <c r="E73" t="s">
        <v>133</v>
      </c>
      <c r="P73" s="381">
        <v>69</v>
      </c>
      <c r="Q73" t="s">
        <v>1061</v>
      </c>
      <c r="R73" t="s">
        <v>1062</v>
      </c>
    </row>
    <row r="74" spans="1:18" x14ac:dyDescent="0.25">
      <c r="A74" s="381">
        <v>70</v>
      </c>
      <c r="B74" t="s">
        <v>133</v>
      </c>
      <c r="C74" t="s">
        <v>133</v>
      </c>
      <c r="D74" t="s">
        <v>133</v>
      </c>
      <c r="E74" t="s">
        <v>133</v>
      </c>
      <c r="P74" s="381">
        <v>70</v>
      </c>
      <c r="Q74" t="s">
        <v>1063</v>
      </c>
      <c r="R74" t="s">
        <v>1064</v>
      </c>
    </row>
    <row r="75" spans="1:18" x14ac:dyDescent="0.25">
      <c r="A75" s="381">
        <v>71</v>
      </c>
      <c r="B75" t="s">
        <v>1446</v>
      </c>
      <c r="C75" t="s">
        <v>1445</v>
      </c>
      <c r="D75" t="s">
        <v>1446</v>
      </c>
      <c r="E75" t="s">
        <v>1446</v>
      </c>
      <c r="P75" s="381">
        <v>71</v>
      </c>
      <c r="Q75" t="s">
        <v>1065</v>
      </c>
      <c r="R75" t="s">
        <v>1066</v>
      </c>
    </row>
    <row r="76" spans="1:18" x14ac:dyDescent="0.25">
      <c r="A76" s="381">
        <v>72</v>
      </c>
      <c r="B76" t="s">
        <v>1448</v>
      </c>
      <c r="C76" t="s">
        <v>1447</v>
      </c>
      <c r="D76" t="s">
        <v>1448</v>
      </c>
      <c r="E76" t="s">
        <v>1448</v>
      </c>
      <c r="P76" s="381">
        <v>72</v>
      </c>
      <c r="Q76" t="s">
        <v>1067</v>
      </c>
      <c r="R76" t="s">
        <v>1068</v>
      </c>
    </row>
    <row r="77" spans="1:18" x14ac:dyDescent="0.25">
      <c r="A77" s="381">
        <v>73</v>
      </c>
      <c r="B77" t="s">
        <v>1450</v>
      </c>
      <c r="C77" t="s">
        <v>1449</v>
      </c>
      <c r="D77" t="s">
        <v>1450</v>
      </c>
      <c r="E77" t="s">
        <v>1450</v>
      </c>
      <c r="P77" s="381">
        <v>73</v>
      </c>
      <c r="Q77" t="s">
        <v>1069</v>
      </c>
      <c r="R77" t="s">
        <v>1070</v>
      </c>
    </row>
    <row r="78" spans="1:18" x14ac:dyDescent="0.25">
      <c r="A78" s="381">
        <v>74</v>
      </c>
      <c r="B78" t="s">
        <v>1452</v>
      </c>
      <c r="C78" t="s">
        <v>1451</v>
      </c>
      <c r="D78" t="s">
        <v>1452</v>
      </c>
      <c r="E78" t="s">
        <v>1452</v>
      </c>
      <c r="P78" s="381">
        <v>74</v>
      </c>
      <c r="Q78" t="s">
        <v>1071</v>
      </c>
      <c r="R78" t="s">
        <v>1072</v>
      </c>
    </row>
    <row r="79" spans="1:18" x14ac:dyDescent="0.25">
      <c r="A79" s="381">
        <v>75</v>
      </c>
      <c r="B79" t="s">
        <v>133</v>
      </c>
      <c r="C79" t="s">
        <v>133</v>
      </c>
      <c r="D79" t="s">
        <v>133</v>
      </c>
      <c r="E79" t="s">
        <v>133</v>
      </c>
      <c r="P79" s="381">
        <v>75</v>
      </c>
      <c r="Q79" t="s">
        <v>1073</v>
      </c>
      <c r="R79" t="s">
        <v>1074</v>
      </c>
    </row>
    <row r="80" spans="1:18" x14ac:dyDescent="0.25">
      <c r="A80" s="381">
        <v>76</v>
      </c>
      <c r="B80" t="s">
        <v>133</v>
      </c>
      <c r="C80" t="s">
        <v>133</v>
      </c>
      <c r="D80" t="s">
        <v>133</v>
      </c>
      <c r="E80" t="s">
        <v>133</v>
      </c>
      <c r="P80" s="381">
        <v>76</v>
      </c>
      <c r="Q80" t="s">
        <v>1080</v>
      </c>
      <c r="R80" t="s">
        <v>1081</v>
      </c>
    </row>
    <row r="81" spans="1:18" x14ac:dyDescent="0.25">
      <c r="A81" s="381">
        <v>77</v>
      </c>
      <c r="B81" t="s">
        <v>133</v>
      </c>
      <c r="C81" t="s">
        <v>133</v>
      </c>
      <c r="D81" t="s">
        <v>133</v>
      </c>
      <c r="E81" t="s">
        <v>133</v>
      </c>
      <c r="P81" s="381">
        <v>77</v>
      </c>
      <c r="Q81" t="s">
        <v>1082</v>
      </c>
      <c r="R81" t="s">
        <v>1083</v>
      </c>
    </row>
    <row r="82" spans="1:18" x14ac:dyDescent="0.25">
      <c r="A82" s="381">
        <v>78</v>
      </c>
      <c r="B82" t="s">
        <v>133</v>
      </c>
      <c r="C82" t="s">
        <v>133</v>
      </c>
      <c r="D82" t="s">
        <v>133</v>
      </c>
      <c r="E82" t="s">
        <v>133</v>
      </c>
      <c r="P82" s="381">
        <v>78</v>
      </c>
      <c r="Q82" t="s">
        <v>1084</v>
      </c>
      <c r="R82" t="s">
        <v>1085</v>
      </c>
    </row>
    <row r="83" spans="1:18" x14ac:dyDescent="0.25">
      <c r="A83" s="381">
        <v>79</v>
      </c>
      <c r="B83" t="s">
        <v>133</v>
      </c>
      <c r="C83" t="s">
        <v>133</v>
      </c>
      <c r="D83" t="s">
        <v>133</v>
      </c>
      <c r="E83" t="s">
        <v>133</v>
      </c>
      <c r="P83" s="381">
        <v>79</v>
      </c>
      <c r="Q83" t="s">
        <v>1086</v>
      </c>
      <c r="R83" t="s">
        <v>1087</v>
      </c>
    </row>
    <row r="84" spans="1:18" x14ac:dyDescent="0.25">
      <c r="A84" s="381">
        <v>80</v>
      </c>
      <c r="B84" t="s">
        <v>150</v>
      </c>
      <c r="C84" t="s">
        <v>1453</v>
      </c>
      <c r="D84" t="s">
        <v>151</v>
      </c>
      <c r="E84" t="s">
        <v>151</v>
      </c>
      <c r="F84" t="s">
        <v>755</v>
      </c>
      <c r="P84" s="381">
        <v>80</v>
      </c>
      <c r="Q84" t="s">
        <v>1088</v>
      </c>
      <c r="R84" t="s">
        <v>1089</v>
      </c>
    </row>
    <row r="85" spans="1:18" x14ac:dyDescent="0.25">
      <c r="A85" s="381">
        <v>81</v>
      </c>
      <c r="B85" t="s">
        <v>152</v>
      </c>
      <c r="C85" t="s">
        <v>1454</v>
      </c>
      <c r="D85" t="s">
        <v>153</v>
      </c>
      <c r="E85" t="s">
        <v>153</v>
      </c>
      <c r="F85" t="s">
        <v>750</v>
      </c>
      <c r="G85" t="s">
        <v>1692</v>
      </c>
      <c r="P85" s="381">
        <v>81</v>
      </c>
      <c r="Q85" t="s">
        <v>1090</v>
      </c>
      <c r="R85" t="s">
        <v>1091</v>
      </c>
    </row>
    <row r="86" spans="1:18" x14ac:dyDescent="0.25">
      <c r="A86" s="381">
        <v>82</v>
      </c>
      <c r="B86" t="s">
        <v>782</v>
      </c>
      <c r="C86" t="s">
        <v>1455</v>
      </c>
      <c r="D86" t="s">
        <v>154</v>
      </c>
      <c r="E86" t="s">
        <v>154</v>
      </c>
      <c r="F86" t="s">
        <v>756</v>
      </c>
      <c r="G86" t="s">
        <v>1701</v>
      </c>
      <c r="P86" s="381">
        <v>82</v>
      </c>
      <c r="Q86" t="s">
        <v>1092</v>
      </c>
      <c r="R86" t="s">
        <v>1093</v>
      </c>
    </row>
    <row r="87" spans="1:18" x14ac:dyDescent="0.25">
      <c r="A87" s="381">
        <v>83</v>
      </c>
      <c r="B87" t="s">
        <v>1524</v>
      </c>
      <c r="C87" t="s">
        <v>1456</v>
      </c>
      <c r="D87" t="s">
        <v>155</v>
      </c>
      <c r="E87" t="s">
        <v>155</v>
      </c>
      <c r="F87" t="s">
        <v>757</v>
      </c>
      <c r="G87" t="s">
        <v>1688</v>
      </c>
      <c r="P87" s="381">
        <v>83</v>
      </c>
      <c r="Q87" t="s">
        <v>1094</v>
      </c>
      <c r="R87" t="s">
        <v>1095</v>
      </c>
    </row>
    <row r="88" spans="1:18" x14ac:dyDescent="0.25">
      <c r="A88" s="381">
        <v>84</v>
      </c>
      <c r="B88" t="s">
        <v>783</v>
      </c>
      <c r="C88" t="s">
        <v>1457</v>
      </c>
      <c r="D88" t="s">
        <v>156</v>
      </c>
      <c r="E88" t="s">
        <v>156</v>
      </c>
      <c r="F88" t="s">
        <v>758</v>
      </c>
      <c r="G88" t="s">
        <v>1702</v>
      </c>
      <c r="P88" s="381">
        <v>84</v>
      </c>
      <c r="Q88" t="s">
        <v>1096</v>
      </c>
      <c r="R88" t="s">
        <v>1097</v>
      </c>
    </row>
    <row r="89" spans="1:18" x14ac:dyDescent="0.25">
      <c r="A89" s="381">
        <v>85</v>
      </c>
      <c r="B89" t="s">
        <v>722</v>
      </c>
      <c r="C89" t="s">
        <v>1458</v>
      </c>
      <c r="D89" t="s">
        <v>723</v>
      </c>
      <c r="E89" t="s">
        <v>723</v>
      </c>
      <c r="F89" t="s">
        <v>759</v>
      </c>
      <c r="P89" s="381">
        <v>85</v>
      </c>
      <c r="Q89" t="s">
        <v>1098</v>
      </c>
      <c r="R89" t="s">
        <v>1099</v>
      </c>
    </row>
    <row r="90" spans="1:18" x14ac:dyDescent="0.25">
      <c r="A90" s="381">
        <v>86</v>
      </c>
      <c r="B90" t="s">
        <v>157</v>
      </c>
      <c r="C90" t="s">
        <v>1459</v>
      </c>
      <c r="D90" t="s">
        <v>164</v>
      </c>
      <c r="E90" t="s">
        <v>164</v>
      </c>
      <c r="F90" t="s">
        <v>750</v>
      </c>
      <c r="G90" t="s">
        <v>1692</v>
      </c>
      <c r="P90" s="381">
        <v>86</v>
      </c>
      <c r="Q90" t="s">
        <v>1100</v>
      </c>
      <c r="R90" t="s">
        <v>1101</v>
      </c>
    </row>
    <row r="91" spans="1:18" x14ac:dyDescent="0.25">
      <c r="A91" s="381">
        <v>87</v>
      </c>
      <c r="B91" t="s">
        <v>784</v>
      </c>
      <c r="C91" t="s">
        <v>1460</v>
      </c>
      <c r="D91" t="s">
        <v>165</v>
      </c>
      <c r="E91" t="s">
        <v>165</v>
      </c>
      <c r="F91" t="s">
        <v>756</v>
      </c>
      <c r="P91" s="381">
        <v>87</v>
      </c>
      <c r="Q91" t="s">
        <v>1102</v>
      </c>
      <c r="R91" t="s">
        <v>1103</v>
      </c>
    </row>
    <row r="92" spans="1:18" x14ac:dyDescent="0.25">
      <c r="A92" s="381">
        <v>88</v>
      </c>
      <c r="B92" t="s">
        <v>1525</v>
      </c>
      <c r="C92" t="s">
        <v>1461</v>
      </c>
      <c r="D92" t="s">
        <v>166</v>
      </c>
      <c r="E92" t="s">
        <v>166</v>
      </c>
      <c r="F92" t="s">
        <v>760</v>
      </c>
      <c r="G92" t="s">
        <v>1703</v>
      </c>
      <c r="P92" s="381">
        <v>88</v>
      </c>
      <c r="Q92" t="s">
        <v>1104</v>
      </c>
      <c r="R92" t="s">
        <v>1105</v>
      </c>
    </row>
    <row r="93" spans="1:18" x14ac:dyDescent="0.25">
      <c r="A93" s="381">
        <v>89</v>
      </c>
      <c r="B93" t="s">
        <v>167</v>
      </c>
      <c r="C93" t="s">
        <v>1462</v>
      </c>
      <c r="D93" t="s">
        <v>168</v>
      </c>
      <c r="E93" t="s">
        <v>168</v>
      </c>
      <c r="F93" t="s">
        <v>750</v>
      </c>
      <c r="G93" t="s">
        <v>1692</v>
      </c>
      <c r="P93" s="381">
        <v>89</v>
      </c>
      <c r="Q93" t="s">
        <v>1106</v>
      </c>
      <c r="R93" t="s">
        <v>1107</v>
      </c>
    </row>
    <row r="94" spans="1:18" x14ac:dyDescent="0.25">
      <c r="A94" s="381">
        <v>90</v>
      </c>
      <c r="B94" t="s">
        <v>785</v>
      </c>
      <c r="C94" t="s">
        <v>1463</v>
      </c>
      <c r="D94" t="s">
        <v>169</v>
      </c>
      <c r="E94" t="s">
        <v>169</v>
      </c>
      <c r="F94" t="s">
        <v>750</v>
      </c>
      <c r="P94" s="381">
        <v>90</v>
      </c>
      <c r="Q94" t="s">
        <v>1108</v>
      </c>
      <c r="R94" t="s">
        <v>1109</v>
      </c>
    </row>
    <row r="95" spans="1:18" x14ac:dyDescent="0.25">
      <c r="A95" s="381">
        <v>91</v>
      </c>
      <c r="B95" t="s">
        <v>1526</v>
      </c>
      <c r="C95" t="s">
        <v>1464</v>
      </c>
      <c r="D95" t="s">
        <v>170</v>
      </c>
      <c r="E95" t="s">
        <v>170</v>
      </c>
      <c r="F95" t="s">
        <v>756</v>
      </c>
      <c r="G95" t="s">
        <v>1704</v>
      </c>
      <c r="P95" s="381">
        <v>91</v>
      </c>
      <c r="Q95" t="s">
        <v>1110</v>
      </c>
      <c r="R95" t="s">
        <v>1111</v>
      </c>
    </row>
    <row r="96" spans="1:18" x14ac:dyDescent="0.25">
      <c r="A96" s="381">
        <v>92</v>
      </c>
      <c r="B96" t="s">
        <v>171</v>
      </c>
      <c r="C96" t="s">
        <v>1465</v>
      </c>
      <c r="D96" t="s">
        <v>699</v>
      </c>
      <c r="E96" t="s">
        <v>699</v>
      </c>
      <c r="F96" t="s">
        <v>750</v>
      </c>
      <c r="G96" t="s">
        <v>1705</v>
      </c>
      <c r="P96" s="381">
        <v>92</v>
      </c>
      <c r="Q96" t="s">
        <v>897</v>
      </c>
      <c r="R96" t="s">
        <v>1112</v>
      </c>
    </row>
    <row r="97" spans="1:18" x14ac:dyDescent="0.25">
      <c r="A97" s="381">
        <v>93</v>
      </c>
      <c r="B97" t="s">
        <v>172</v>
      </c>
      <c r="C97" t="s">
        <v>1466</v>
      </c>
      <c r="D97" t="s">
        <v>700</v>
      </c>
      <c r="E97" t="s">
        <v>700</v>
      </c>
      <c r="F97" t="s">
        <v>752</v>
      </c>
      <c r="G97" t="s">
        <v>1706</v>
      </c>
      <c r="P97" s="381">
        <v>93</v>
      </c>
      <c r="Q97" t="s">
        <v>1113</v>
      </c>
      <c r="R97" t="s">
        <v>1114</v>
      </c>
    </row>
    <row r="98" spans="1:18" x14ac:dyDescent="0.25">
      <c r="A98" s="381">
        <v>94</v>
      </c>
      <c r="B98" t="s">
        <v>173</v>
      </c>
      <c r="C98" t="s">
        <v>1467</v>
      </c>
      <c r="D98" t="s">
        <v>174</v>
      </c>
      <c r="E98" t="s">
        <v>174</v>
      </c>
      <c r="F98" t="s">
        <v>752</v>
      </c>
      <c r="G98" t="s">
        <v>1707</v>
      </c>
      <c r="P98" s="381">
        <v>94</v>
      </c>
      <c r="Q98" t="s">
        <v>1115</v>
      </c>
      <c r="R98" t="s">
        <v>1116</v>
      </c>
    </row>
    <row r="99" spans="1:18" x14ac:dyDescent="0.25">
      <c r="A99" s="381">
        <v>95</v>
      </c>
      <c r="B99" t="s">
        <v>1769</v>
      </c>
      <c r="C99" t="s">
        <v>1770</v>
      </c>
      <c r="D99" t="s">
        <v>1769</v>
      </c>
      <c r="E99" t="s">
        <v>1769</v>
      </c>
      <c r="G99" t="s">
        <v>1713</v>
      </c>
      <c r="P99" s="381">
        <v>95</v>
      </c>
      <c r="Q99" t="s">
        <v>1117</v>
      </c>
      <c r="R99" t="s">
        <v>1118</v>
      </c>
    </row>
    <row r="100" spans="1:18" x14ac:dyDescent="0.25">
      <c r="A100" s="381">
        <v>96</v>
      </c>
      <c r="B100" t="s">
        <v>1527</v>
      </c>
      <c r="C100" t="s">
        <v>175</v>
      </c>
      <c r="D100" t="s">
        <v>176</v>
      </c>
      <c r="E100" t="s">
        <v>176</v>
      </c>
      <c r="F100" t="s">
        <v>757</v>
      </c>
      <c r="G100" t="s">
        <v>1704</v>
      </c>
      <c r="P100" s="381">
        <v>96</v>
      </c>
      <c r="Q100" t="s">
        <v>1119</v>
      </c>
      <c r="R100" t="s">
        <v>1120</v>
      </c>
    </row>
    <row r="101" spans="1:18" x14ac:dyDescent="0.25">
      <c r="A101" s="381">
        <v>97</v>
      </c>
      <c r="B101" t="s">
        <v>177</v>
      </c>
      <c r="C101" t="s">
        <v>178</v>
      </c>
      <c r="D101" t="s">
        <v>179</v>
      </c>
      <c r="E101" t="s">
        <v>179</v>
      </c>
      <c r="F101" t="s">
        <v>761</v>
      </c>
      <c r="G101" t="s">
        <v>1688</v>
      </c>
      <c r="P101" s="381">
        <v>97</v>
      </c>
      <c r="Q101" t="s">
        <v>1121</v>
      </c>
      <c r="R101" t="s">
        <v>1122</v>
      </c>
    </row>
    <row r="102" spans="1:18" x14ac:dyDescent="0.25">
      <c r="A102" s="381">
        <v>98</v>
      </c>
      <c r="B102" t="s">
        <v>180</v>
      </c>
      <c r="C102" t="s">
        <v>181</v>
      </c>
      <c r="D102" t="s">
        <v>182</v>
      </c>
      <c r="E102" t="s">
        <v>182</v>
      </c>
      <c r="F102" t="s">
        <v>761</v>
      </c>
      <c r="G102" t="s">
        <v>1704</v>
      </c>
      <c r="P102" s="381">
        <v>98</v>
      </c>
      <c r="Q102" t="s">
        <v>1123</v>
      </c>
      <c r="R102" t="s">
        <v>1124</v>
      </c>
    </row>
    <row r="103" spans="1:18" x14ac:dyDescent="0.25">
      <c r="A103" s="381">
        <v>99</v>
      </c>
      <c r="B103" t="s">
        <v>183</v>
      </c>
      <c r="C103" t="s">
        <v>184</v>
      </c>
      <c r="D103" t="s">
        <v>762</v>
      </c>
      <c r="E103" t="s">
        <v>904</v>
      </c>
      <c r="F103" t="s">
        <v>763</v>
      </c>
      <c r="P103" s="381">
        <v>99</v>
      </c>
      <c r="Q103" t="s">
        <v>1125</v>
      </c>
      <c r="R103" t="s">
        <v>1126</v>
      </c>
    </row>
    <row r="104" spans="1:18" x14ac:dyDescent="0.25">
      <c r="A104" s="381">
        <v>100</v>
      </c>
      <c r="B104" t="s">
        <v>133</v>
      </c>
      <c r="C104" t="s">
        <v>133</v>
      </c>
      <c r="D104" t="s">
        <v>133</v>
      </c>
      <c r="E104" t="s">
        <v>133</v>
      </c>
      <c r="P104" s="381">
        <v>100</v>
      </c>
      <c r="Q104" t="s">
        <v>1127</v>
      </c>
      <c r="R104" t="s">
        <v>1128</v>
      </c>
    </row>
    <row r="105" spans="1:18" x14ac:dyDescent="0.25">
      <c r="A105" s="381">
        <v>101</v>
      </c>
      <c r="B105" t="s">
        <v>185</v>
      </c>
      <c r="C105" t="s">
        <v>186</v>
      </c>
      <c r="D105" t="s">
        <v>185</v>
      </c>
      <c r="E105" t="s">
        <v>187</v>
      </c>
      <c r="P105" s="381">
        <v>101</v>
      </c>
      <c r="Q105" t="s">
        <v>1129</v>
      </c>
      <c r="R105" t="s">
        <v>1130</v>
      </c>
    </row>
    <row r="106" spans="1:18" x14ac:dyDescent="0.25">
      <c r="A106" s="381">
        <v>102</v>
      </c>
      <c r="B106" t="s">
        <v>188</v>
      </c>
      <c r="C106" t="s">
        <v>1468</v>
      </c>
      <c r="D106" t="s">
        <v>188</v>
      </c>
      <c r="E106" t="s">
        <v>189</v>
      </c>
      <c r="P106" s="381">
        <v>102</v>
      </c>
      <c r="Q106" t="s">
        <v>1131</v>
      </c>
      <c r="R106" t="s">
        <v>1132</v>
      </c>
    </row>
    <row r="107" spans="1:18" x14ac:dyDescent="0.25">
      <c r="A107" s="381">
        <v>103</v>
      </c>
      <c r="B107" t="s">
        <v>190</v>
      </c>
      <c r="C107" t="s">
        <v>1469</v>
      </c>
      <c r="D107" t="s">
        <v>190</v>
      </c>
      <c r="E107" t="s">
        <v>191</v>
      </c>
      <c r="P107" s="381">
        <v>103</v>
      </c>
      <c r="Q107" t="s">
        <v>1133</v>
      </c>
      <c r="R107" t="s">
        <v>1134</v>
      </c>
    </row>
    <row r="108" spans="1:18" x14ac:dyDescent="0.25">
      <c r="A108" s="381">
        <v>104</v>
      </c>
      <c r="B108" t="s">
        <v>192</v>
      </c>
      <c r="C108" t="s">
        <v>1470</v>
      </c>
      <c r="D108" t="s">
        <v>192</v>
      </c>
      <c r="E108" t="s">
        <v>193</v>
      </c>
      <c r="P108" s="381">
        <v>104</v>
      </c>
      <c r="Q108" t="s">
        <v>1135</v>
      </c>
      <c r="R108" t="s">
        <v>1136</v>
      </c>
    </row>
    <row r="109" spans="1:18" x14ac:dyDescent="0.25">
      <c r="A109" s="381">
        <v>105</v>
      </c>
      <c r="B109" t="s">
        <v>194</v>
      </c>
      <c r="C109" t="s">
        <v>0</v>
      </c>
      <c r="D109" t="s">
        <v>194</v>
      </c>
      <c r="E109" t="s">
        <v>195</v>
      </c>
      <c r="P109" s="381">
        <v>105</v>
      </c>
      <c r="Q109" t="s">
        <v>1137</v>
      </c>
      <c r="R109" t="s">
        <v>1138</v>
      </c>
    </row>
    <row r="110" spans="1:18" x14ac:dyDescent="0.25">
      <c r="A110" s="381">
        <v>106</v>
      </c>
      <c r="B110" t="s">
        <v>2</v>
      </c>
      <c r="C110" t="s">
        <v>1</v>
      </c>
      <c r="D110" t="s">
        <v>2</v>
      </c>
      <c r="E110" t="s">
        <v>196</v>
      </c>
      <c r="P110" s="381">
        <v>106</v>
      </c>
      <c r="Q110" t="s">
        <v>1139</v>
      </c>
      <c r="R110" t="s">
        <v>1140</v>
      </c>
    </row>
    <row r="111" spans="1:18" x14ac:dyDescent="0.25">
      <c r="A111" s="381">
        <v>107</v>
      </c>
      <c r="B111" t="s">
        <v>197</v>
      </c>
      <c r="C111" t="s">
        <v>3</v>
      </c>
      <c r="D111" t="s">
        <v>197</v>
      </c>
      <c r="E111" t="s">
        <v>198</v>
      </c>
      <c r="P111" s="381">
        <v>107</v>
      </c>
      <c r="Q111" t="s">
        <v>1141</v>
      </c>
      <c r="R111" t="s">
        <v>1142</v>
      </c>
    </row>
    <row r="112" spans="1:18" x14ac:dyDescent="0.25">
      <c r="A112" s="381">
        <v>108</v>
      </c>
      <c r="B112" t="s">
        <v>133</v>
      </c>
      <c r="C112" t="s">
        <v>133</v>
      </c>
      <c r="D112" t="s">
        <v>133</v>
      </c>
      <c r="E112" t="s">
        <v>133</v>
      </c>
      <c r="P112" s="381">
        <v>108</v>
      </c>
      <c r="Q112" t="s">
        <v>1143</v>
      </c>
      <c r="R112" t="s">
        <v>1144</v>
      </c>
    </row>
    <row r="113" spans="1:18" x14ac:dyDescent="0.25">
      <c r="A113" s="381">
        <v>109</v>
      </c>
      <c r="B113" t="s">
        <v>133</v>
      </c>
      <c r="C113" t="s">
        <v>133</v>
      </c>
      <c r="D113" t="s">
        <v>133</v>
      </c>
      <c r="E113" t="s">
        <v>133</v>
      </c>
      <c r="P113" s="381">
        <v>109</v>
      </c>
      <c r="Q113" t="s">
        <v>1145</v>
      </c>
      <c r="R113" t="s">
        <v>1146</v>
      </c>
    </row>
    <row r="114" spans="1:18" x14ac:dyDescent="0.25">
      <c r="A114" s="381">
        <v>110</v>
      </c>
      <c r="B114" t="s">
        <v>133</v>
      </c>
      <c r="C114" t="s">
        <v>133</v>
      </c>
      <c r="D114" t="s">
        <v>133</v>
      </c>
      <c r="E114" t="s">
        <v>133</v>
      </c>
      <c r="P114" s="381">
        <v>110</v>
      </c>
      <c r="Q114" t="s">
        <v>1147</v>
      </c>
      <c r="R114" t="s">
        <v>1148</v>
      </c>
    </row>
    <row r="115" spans="1:18" x14ac:dyDescent="0.25">
      <c r="A115" s="381">
        <v>111</v>
      </c>
      <c r="B115" t="s">
        <v>133</v>
      </c>
      <c r="C115" t="s">
        <v>133</v>
      </c>
      <c r="D115" t="s">
        <v>133</v>
      </c>
      <c r="E115" t="s">
        <v>133</v>
      </c>
      <c r="P115" s="381">
        <v>111</v>
      </c>
      <c r="Q115" t="s">
        <v>1149</v>
      </c>
      <c r="R115" t="s">
        <v>1150</v>
      </c>
    </row>
    <row r="116" spans="1:18" x14ac:dyDescent="0.25">
      <c r="A116" s="381">
        <v>112</v>
      </c>
      <c r="B116" t="s">
        <v>133</v>
      </c>
      <c r="C116" t="s">
        <v>133</v>
      </c>
      <c r="D116" t="s">
        <v>133</v>
      </c>
      <c r="E116" t="s">
        <v>133</v>
      </c>
      <c r="P116" s="381">
        <v>112</v>
      </c>
      <c r="Q116" t="s">
        <v>1151</v>
      </c>
      <c r="R116" t="s">
        <v>1152</v>
      </c>
    </row>
    <row r="117" spans="1:18" x14ac:dyDescent="0.25">
      <c r="A117" s="381">
        <v>113</v>
      </c>
      <c r="B117" t="s">
        <v>133</v>
      </c>
      <c r="C117" t="s">
        <v>133</v>
      </c>
      <c r="D117" t="s">
        <v>133</v>
      </c>
      <c r="E117" t="s">
        <v>133</v>
      </c>
      <c r="P117" s="381">
        <v>113</v>
      </c>
      <c r="Q117" t="s">
        <v>1153</v>
      </c>
      <c r="R117" t="s">
        <v>1154</v>
      </c>
    </row>
    <row r="118" spans="1:18" x14ac:dyDescent="0.25">
      <c r="A118" s="381">
        <v>114</v>
      </c>
      <c r="B118" t="s">
        <v>133</v>
      </c>
      <c r="C118" t="s">
        <v>133</v>
      </c>
      <c r="D118" t="s">
        <v>133</v>
      </c>
      <c r="E118" t="s">
        <v>133</v>
      </c>
      <c r="P118" s="381">
        <v>114</v>
      </c>
      <c r="Q118" t="s">
        <v>1155</v>
      </c>
      <c r="R118" t="s">
        <v>1156</v>
      </c>
    </row>
    <row r="119" spans="1:18" x14ac:dyDescent="0.25">
      <c r="A119" s="381">
        <v>115</v>
      </c>
      <c r="B119" t="s">
        <v>133</v>
      </c>
      <c r="C119" t="s">
        <v>133</v>
      </c>
      <c r="D119" t="s">
        <v>133</v>
      </c>
      <c r="E119" t="s">
        <v>133</v>
      </c>
      <c r="P119" s="381">
        <v>115</v>
      </c>
      <c r="Q119" t="s">
        <v>1157</v>
      </c>
      <c r="R119" t="s">
        <v>1158</v>
      </c>
    </row>
    <row r="120" spans="1:18" x14ac:dyDescent="0.25">
      <c r="A120" s="381">
        <v>116</v>
      </c>
      <c r="B120" t="s">
        <v>133</v>
      </c>
      <c r="C120" t="s">
        <v>133</v>
      </c>
      <c r="D120" t="s">
        <v>133</v>
      </c>
      <c r="E120" t="s">
        <v>133</v>
      </c>
      <c r="P120" s="381">
        <v>116</v>
      </c>
      <c r="Q120" t="s">
        <v>1159</v>
      </c>
      <c r="R120" t="s">
        <v>1160</v>
      </c>
    </row>
    <row r="121" spans="1:18" x14ac:dyDescent="0.25">
      <c r="A121" s="381">
        <v>117</v>
      </c>
      <c r="B121" t="s">
        <v>133</v>
      </c>
      <c r="C121" t="s">
        <v>133</v>
      </c>
      <c r="D121" t="s">
        <v>133</v>
      </c>
      <c r="E121" t="s">
        <v>133</v>
      </c>
      <c r="P121" s="381">
        <v>117</v>
      </c>
      <c r="Q121" t="s">
        <v>1161</v>
      </c>
      <c r="R121" t="s">
        <v>1162</v>
      </c>
    </row>
    <row r="122" spans="1:18" x14ac:dyDescent="0.25">
      <c r="A122" s="381">
        <v>118</v>
      </c>
      <c r="B122" t="s">
        <v>133</v>
      </c>
      <c r="C122" t="s">
        <v>133</v>
      </c>
      <c r="D122" t="s">
        <v>133</v>
      </c>
      <c r="E122" t="s">
        <v>133</v>
      </c>
      <c r="P122" s="381">
        <v>118</v>
      </c>
      <c r="Q122" t="s">
        <v>1163</v>
      </c>
      <c r="R122" t="s">
        <v>1164</v>
      </c>
    </row>
    <row r="123" spans="1:18" x14ac:dyDescent="0.25">
      <c r="A123" s="381">
        <v>119</v>
      </c>
      <c r="B123" t="s">
        <v>133</v>
      </c>
      <c r="C123" t="s">
        <v>133</v>
      </c>
      <c r="D123" t="s">
        <v>133</v>
      </c>
      <c r="E123" t="s">
        <v>133</v>
      </c>
      <c r="P123" s="381">
        <v>119</v>
      </c>
      <c r="Q123" t="s">
        <v>1165</v>
      </c>
      <c r="R123" t="s">
        <v>1166</v>
      </c>
    </row>
    <row r="124" spans="1:18" x14ac:dyDescent="0.25">
      <c r="A124" s="381">
        <v>120</v>
      </c>
      <c r="B124" t="s">
        <v>133</v>
      </c>
      <c r="C124" t="s">
        <v>133</v>
      </c>
      <c r="D124" t="s">
        <v>133</v>
      </c>
      <c r="E124" t="s">
        <v>133</v>
      </c>
      <c r="P124" s="381">
        <v>120</v>
      </c>
      <c r="Q124" t="s">
        <v>1167</v>
      </c>
      <c r="R124" t="s">
        <v>1168</v>
      </c>
    </row>
    <row r="125" spans="1:18" x14ac:dyDescent="0.25">
      <c r="A125" s="381">
        <v>151</v>
      </c>
      <c r="B125" t="s">
        <v>199</v>
      </c>
      <c r="C125" t="s">
        <v>4</v>
      </c>
      <c r="D125" t="s">
        <v>199</v>
      </c>
      <c r="E125" t="s">
        <v>200</v>
      </c>
      <c r="P125" s="381">
        <v>121</v>
      </c>
      <c r="Q125" t="s">
        <v>1169</v>
      </c>
      <c r="R125" t="s">
        <v>1170</v>
      </c>
    </row>
    <row r="126" spans="1:18" x14ac:dyDescent="0.25">
      <c r="A126" s="381">
        <v>152</v>
      </c>
      <c r="B126" t="s">
        <v>201</v>
      </c>
      <c r="C126" t="s">
        <v>5</v>
      </c>
      <c r="D126" t="s">
        <v>201</v>
      </c>
      <c r="E126" t="s">
        <v>202</v>
      </c>
      <c r="P126" s="381">
        <v>122</v>
      </c>
      <c r="Q126" t="s">
        <v>1171</v>
      </c>
      <c r="R126" t="s">
        <v>1172</v>
      </c>
    </row>
    <row r="127" spans="1:18" x14ac:dyDescent="0.25">
      <c r="A127" s="381">
        <v>153</v>
      </c>
      <c r="B127" t="s">
        <v>203</v>
      </c>
      <c r="C127" t="s">
        <v>6</v>
      </c>
      <c r="D127" t="s">
        <v>203</v>
      </c>
      <c r="E127" t="s">
        <v>204</v>
      </c>
      <c r="P127" s="381">
        <v>123</v>
      </c>
      <c r="Q127" t="s">
        <v>1173</v>
      </c>
      <c r="R127" t="s">
        <v>1174</v>
      </c>
    </row>
    <row r="128" spans="1:18" x14ac:dyDescent="0.25">
      <c r="A128" s="381">
        <v>154</v>
      </c>
      <c r="B128" t="s">
        <v>205</v>
      </c>
      <c r="C128" t="s">
        <v>7</v>
      </c>
      <c r="D128" t="s">
        <v>205</v>
      </c>
      <c r="E128" t="s">
        <v>206</v>
      </c>
      <c r="P128" s="381">
        <v>124</v>
      </c>
      <c r="Q128" t="s">
        <v>1175</v>
      </c>
      <c r="R128" t="s">
        <v>1176</v>
      </c>
    </row>
    <row r="129" spans="1:18" x14ac:dyDescent="0.25">
      <c r="A129" s="381">
        <v>155</v>
      </c>
      <c r="B129" t="s">
        <v>207</v>
      </c>
      <c r="C129" t="s">
        <v>8</v>
      </c>
      <c r="D129" t="s">
        <v>207</v>
      </c>
      <c r="E129" t="s">
        <v>208</v>
      </c>
      <c r="P129" s="381">
        <v>125</v>
      </c>
      <c r="Q129" t="s">
        <v>1177</v>
      </c>
      <c r="R129" t="s">
        <v>1178</v>
      </c>
    </row>
    <row r="130" spans="1:18" x14ac:dyDescent="0.25">
      <c r="A130" s="381">
        <v>156</v>
      </c>
      <c r="B130" t="s">
        <v>209</v>
      </c>
      <c r="C130" t="s">
        <v>9</v>
      </c>
      <c r="D130" t="s">
        <v>209</v>
      </c>
      <c r="E130" t="s">
        <v>210</v>
      </c>
      <c r="P130" s="381">
        <v>126</v>
      </c>
      <c r="Q130" t="s">
        <v>1179</v>
      </c>
      <c r="R130" t="s">
        <v>1180</v>
      </c>
    </row>
    <row r="131" spans="1:18" x14ac:dyDescent="0.25">
      <c r="A131" s="381">
        <v>157</v>
      </c>
      <c r="B131" t="s">
        <v>133</v>
      </c>
      <c r="C131" t="s">
        <v>133</v>
      </c>
      <c r="D131" t="s">
        <v>133</v>
      </c>
      <c r="E131" t="s">
        <v>133</v>
      </c>
      <c r="P131" s="381">
        <v>127</v>
      </c>
      <c r="Q131" t="s">
        <v>900</v>
      </c>
      <c r="R131" t="s">
        <v>1181</v>
      </c>
    </row>
    <row r="132" spans="1:18" x14ac:dyDescent="0.25">
      <c r="A132" s="381">
        <v>158</v>
      </c>
      <c r="B132" t="s">
        <v>133</v>
      </c>
      <c r="C132" t="s">
        <v>133</v>
      </c>
      <c r="D132" t="s">
        <v>133</v>
      </c>
      <c r="E132" t="s">
        <v>133</v>
      </c>
      <c r="P132" s="381">
        <v>128</v>
      </c>
      <c r="Q132" t="s">
        <v>1182</v>
      </c>
      <c r="R132" t="s">
        <v>1183</v>
      </c>
    </row>
    <row r="133" spans="1:18" x14ac:dyDescent="0.25">
      <c r="A133" s="381">
        <v>159</v>
      </c>
      <c r="B133" t="s">
        <v>133</v>
      </c>
      <c r="C133" t="s">
        <v>133</v>
      </c>
      <c r="D133" t="s">
        <v>133</v>
      </c>
      <c r="E133" t="s">
        <v>133</v>
      </c>
      <c r="P133" s="381">
        <v>129</v>
      </c>
      <c r="Q133" t="s">
        <v>1184</v>
      </c>
      <c r="R133" t="s">
        <v>1185</v>
      </c>
    </row>
    <row r="134" spans="1:18" x14ac:dyDescent="0.25">
      <c r="A134" s="381">
        <v>160</v>
      </c>
      <c r="B134" t="s">
        <v>133</v>
      </c>
      <c r="C134" t="s">
        <v>133</v>
      </c>
      <c r="D134" t="s">
        <v>133</v>
      </c>
      <c r="E134" t="s">
        <v>133</v>
      </c>
      <c r="P134" s="381">
        <v>130</v>
      </c>
      <c r="Q134" t="s">
        <v>1186</v>
      </c>
      <c r="R134" t="s">
        <v>1187</v>
      </c>
    </row>
    <row r="135" spans="1:18" x14ac:dyDescent="0.25">
      <c r="A135" s="381">
        <v>161</v>
      </c>
      <c r="B135" t="s">
        <v>211</v>
      </c>
      <c r="C135" t="s">
        <v>212</v>
      </c>
      <c r="D135" t="s">
        <v>211</v>
      </c>
      <c r="E135" t="s">
        <v>213</v>
      </c>
      <c r="P135" s="381">
        <v>131</v>
      </c>
      <c r="Q135" t="s">
        <v>1188</v>
      </c>
      <c r="R135" t="s">
        <v>1189</v>
      </c>
    </row>
    <row r="136" spans="1:18" x14ac:dyDescent="0.25">
      <c r="A136" s="381">
        <v>162</v>
      </c>
      <c r="B136" t="s">
        <v>214</v>
      </c>
      <c r="C136" t="s">
        <v>215</v>
      </c>
      <c r="D136" t="s">
        <v>214</v>
      </c>
      <c r="E136" t="s">
        <v>216</v>
      </c>
      <c r="P136" s="381">
        <v>132</v>
      </c>
      <c r="Q136" t="s">
        <v>1190</v>
      </c>
      <c r="R136" t="s">
        <v>1191</v>
      </c>
    </row>
    <row r="137" spans="1:18" x14ac:dyDescent="0.25">
      <c r="A137" s="381">
        <v>163</v>
      </c>
      <c r="B137" t="s">
        <v>217</v>
      </c>
      <c r="C137" t="s">
        <v>218</v>
      </c>
      <c r="D137" t="s">
        <v>217</v>
      </c>
      <c r="E137" t="s">
        <v>219</v>
      </c>
      <c r="P137" s="381">
        <v>133</v>
      </c>
      <c r="Q137" t="s">
        <v>1192</v>
      </c>
      <c r="R137" t="s">
        <v>1193</v>
      </c>
    </row>
    <row r="138" spans="1:18" x14ac:dyDescent="0.25">
      <c r="A138" s="381">
        <v>164</v>
      </c>
      <c r="B138" t="s">
        <v>220</v>
      </c>
      <c r="C138" t="s">
        <v>221</v>
      </c>
      <c r="D138" t="s">
        <v>220</v>
      </c>
      <c r="E138" t="s">
        <v>222</v>
      </c>
      <c r="P138" s="381">
        <v>134</v>
      </c>
      <c r="Q138" t="s">
        <v>1194</v>
      </c>
      <c r="R138" t="s">
        <v>1195</v>
      </c>
    </row>
    <row r="139" spans="1:18" x14ac:dyDescent="0.25">
      <c r="A139" s="381">
        <v>165</v>
      </c>
      <c r="B139" t="s">
        <v>223</v>
      </c>
      <c r="C139" t="s">
        <v>224</v>
      </c>
      <c r="D139" t="s">
        <v>223</v>
      </c>
      <c r="E139" t="s">
        <v>225</v>
      </c>
      <c r="P139" s="381">
        <v>135</v>
      </c>
      <c r="Q139" t="s">
        <v>1196</v>
      </c>
      <c r="R139" t="s">
        <v>1197</v>
      </c>
    </row>
    <row r="140" spans="1:18" x14ac:dyDescent="0.25">
      <c r="A140" s="381">
        <v>166</v>
      </c>
      <c r="B140" t="s">
        <v>133</v>
      </c>
      <c r="C140" t="s">
        <v>133</v>
      </c>
      <c r="D140" t="s">
        <v>133</v>
      </c>
      <c r="E140" t="s">
        <v>133</v>
      </c>
      <c r="P140" s="381">
        <v>136</v>
      </c>
      <c r="Q140" t="s">
        <v>1198</v>
      </c>
      <c r="R140" t="s">
        <v>1199</v>
      </c>
    </row>
    <row r="141" spans="1:18" x14ac:dyDescent="0.25">
      <c r="A141" s="381">
        <v>167</v>
      </c>
      <c r="B141" t="s">
        <v>133</v>
      </c>
      <c r="C141" t="s">
        <v>133</v>
      </c>
      <c r="D141" t="s">
        <v>133</v>
      </c>
      <c r="E141" t="s">
        <v>133</v>
      </c>
      <c r="P141" s="381">
        <v>137</v>
      </c>
      <c r="Q141" t="s">
        <v>1200</v>
      </c>
      <c r="R141" t="s">
        <v>1201</v>
      </c>
    </row>
    <row r="142" spans="1:18" x14ac:dyDescent="0.25">
      <c r="A142" s="381">
        <v>168</v>
      </c>
      <c r="B142" t="s">
        <v>133</v>
      </c>
      <c r="C142" t="s">
        <v>133</v>
      </c>
      <c r="D142" t="s">
        <v>133</v>
      </c>
      <c r="E142" t="s">
        <v>133</v>
      </c>
      <c r="P142" s="381">
        <v>138</v>
      </c>
      <c r="Q142" t="s">
        <v>1202</v>
      </c>
      <c r="R142" t="s">
        <v>1203</v>
      </c>
    </row>
    <row r="143" spans="1:18" x14ac:dyDescent="0.25">
      <c r="A143" s="381">
        <v>169</v>
      </c>
      <c r="B143" t="s">
        <v>133</v>
      </c>
      <c r="C143" t="s">
        <v>133</v>
      </c>
      <c r="D143" t="s">
        <v>133</v>
      </c>
      <c r="E143" t="s">
        <v>133</v>
      </c>
      <c r="P143" s="381">
        <v>139</v>
      </c>
      <c r="Q143" t="s">
        <v>1204</v>
      </c>
      <c r="R143" t="s">
        <v>1205</v>
      </c>
    </row>
    <row r="144" spans="1:18" x14ac:dyDescent="0.25">
      <c r="A144" s="381">
        <v>170</v>
      </c>
      <c r="B144" t="s">
        <v>133</v>
      </c>
      <c r="C144" t="s">
        <v>133</v>
      </c>
      <c r="D144" t="s">
        <v>133</v>
      </c>
      <c r="E144" t="s">
        <v>133</v>
      </c>
      <c r="P144" s="381">
        <v>140</v>
      </c>
      <c r="Q144" t="s">
        <v>1206</v>
      </c>
      <c r="R144" t="s">
        <v>1207</v>
      </c>
    </row>
    <row r="145" spans="1:18" x14ac:dyDescent="0.25">
      <c r="A145" s="381">
        <v>171</v>
      </c>
      <c r="B145" t="s">
        <v>226</v>
      </c>
      <c r="C145" t="s">
        <v>227</v>
      </c>
      <c r="D145" t="s">
        <v>226</v>
      </c>
      <c r="E145" t="s">
        <v>228</v>
      </c>
      <c r="P145" s="381">
        <v>141</v>
      </c>
      <c r="Q145" t="s">
        <v>1208</v>
      </c>
      <c r="R145" t="s">
        <v>1209</v>
      </c>
    </row>
    <row r="146" spans="1:18" x14ac:dyDescent="0.25">
      <c r="A146" s="381">
        <v>172</v>
      </c>
      <c r="B146" t="s">
        <v>229</v>
      </c>
      <c r="C146" t="s">
        <v>230</v>
      </c>
      <c r="D146" t="s">
        <v>229</v>
      </c>
      <c r="E146" t="s">
        <v>229</v>
      </c>
      <c r="P146" s="381">
        <v>142</v>
      </c>
      <c r="Q146" t="s">
        <v>1210</v>
      </c>
      <c r="R146" t="s">
        <v>1211</v>
      </c>
    </row>
    <row r="147" spans="1:18" x14ac:dyDescent="0.25">
      <c r="A147" s="381">
        <v>173</v>
      </c>
      <c r="B147" t="s">
        <v>133</v>
      </c>
      <c r="C147" t="s">
        <v>133</v>
      </c>
      <c r="D147" t="s">
        <v>133</v>
      </c>
      <c r="E147" t="s">
        <v>133</v>
      </c>
      <c r="P147" s="381">
        <v>143</v>
      </c>
      <c r="Q147" t="s">
        <v>1212</v>
      </c>
      <c r="R147" t="s">
        <v>1213</v>
      </c>
    </row>
    <row r="148" spans="1:18" x14ac:dyDescent="0.25">
      <c r="A148" s="381">
        <v>174</v>
      </c>
      <c r="B148" t="s">
        <v>133</v>
      </c>
      <c r="C148" t="s">
        <v>133</v>
      </c>
      <c r="D148" t="s">
        <v>133</v>
      </c>
      <c r="E148" t="s">
        <v>133</v>
      </c>
      <c r="P148" s="381">
        <v>144</v>
      </c>
      <c r="Q148" t="s">
        <v>1214</v>
      </c>
      <c r="R148" t="s">
        <v>1215</v>
      </c>
    </row>
    <row r="149" spans="1:18" x14ac:dyDescent="0.25">
      <c r="A149" s="381">
        <v>175</v>
      </c>
      <c r="B149" t="s">
        <v>133</v>
      </c>
      <c r="C149" t="s">
        <v>133</v>
      </c>
      <c r="D149" t="s">
        <v>133</v>
      </c>
      <c r="E149" t="s">
        <v>133</v>
      </c>
      <c r="P149" s="381">
        <v>145</v>
      </c>
      <c r="Q149" t="s">
        <v>1216</v>
      </c>
      <c r="R149" t="s">
        <v>1217</v>
      </c>
    </row>
    <row r="150" spans="1:18" x14ac:dyDescent="0.25">
      <c r="A150" s="381">
        <v>176</v>
      </c>
      <c r="B150" t="s">
        <v>133</v>
      </c>
      <c r="C150" t="s">
        <v>133</v>
      </c>
      <c r="D150" t="s">
        <v>133</v>
      </c>
      <c r="E150" t="s">
        <v>133</v>
      </c>
      <c r="P150" s="381">
        <v>146</v>
      </c>
      <c r="Q150" t="s">
        <v>1218</v>
      </c>
      <c r="R150" t="s">
        <v>1219</v>
      </c>
    </row>
    <row r="151" spans="1:18" x14ac:dyDescent="0.25">
      <c r="A151" s="381">
        <v>177</v>
      </c>
      <c r="B151" t="s">
        <v>133</v>
      </c>
      <c r="C151" t="s">
        <v>133</v>
      </c>
      <c r="D151" t="s">
        <v>133</v>
      </c>
      <c r="E151" t="s">
        <v>133</v>
      </c>
      <c r="P151" s="381">
        <v>147</v>
      </c>
      <c r="Q151" t="s">
        <v>1220</v>
      </c>
      <c r="R151" t="s">
        <v>1221</v>
      </c>
    </row>
    <row r="152" spans="1:18" x14ac:dyDescent="0.25">
      <c r="A152" s="381">
        <v>178</v>
      </c>
      <c r="B152" t="s">
        <v>133</v>
      </c>
      <c r="C152" t="s">
        <v>133</v>
      </c>
      <c r="D152" t="s">
        <v>133</v>
      </c>
      <c r="E152" t="s">
        <v>133</v>
      </c>
      <c r="P152" s="381">
        <v>148</v>
      </c>
      <c r="Q152" t="s">
        <v>1222</v>
      </c>
      <c r="R152" t="s">
        <v>1223</v>
      </c>
    </row>
    <row r="153" spans="1:18" x14ac:dyDescent="0.25">
      <c r="A153" s="381">
        <v>179</v>
      </c>
      <c r="B153" t="s">
        <v>133</v>
      </c>
      <c r="C153" t="s">
        <v>133</v>
      </c>
      <c r="D153" t="s">
        <v>133</v>
      </c>
      <c r="E153" t="s">
        <v>133</v>
      </c>
      <c r="P153" s="381">
        <v>149</v>
      </c>
      <c r="Q153" t="s">
        <v>901</v>
      </c>
      <c r="R153" t="s">
        <v>1224</v>
      </c>
    </row>
    <row r="154" spans="1:18" x14ac:dyDescent="0.25">
      <c r="A154" s="381">
        <v>180</v>
      </c>
      <c r="B154" t="s">
        <v>133</v>
      </c>
      <c r="C154" t="s">
        <v>133</v>
      </c>
      <c r="D154" t="s">
        <v>133</v>
      </c>
      <c r="E154" t="s">
        <v>133</v>
      </c>
      <c r="P154" s="381">
        <v>150</v>
      </c>
      <c r="Q154" t="s">
        <v>898</v>
      </c>
      <c r="R154" t="s">
        <v>1225</v>
      </c>
    </row>
    <row r="155" spans="1:18" x14ac:dyDescent="0.25">
      <c r="A155" s="381">
        <v>201</v>
      </c>
      <c r="B155" t="s">
        <v>231</v>
      </c>
      <c r="C155" t="s">
        <v>11</v>
      </c>
      <c r="D155" t="s">
        <v>12</v>
      </c>
      <c r="E155" t="s">
        <v>12</v>
      </c>
      <c r="P155" s="381">
        <v>151</v>
      </c>
      <c r="Q155" t="s">
        <v>1226</v>
      </c>
      <c r="R155" t="s">
        <v>1227</v>
      </c>
    </row>
    <row r="156" spans="1:18" x14ac:dyDescent="0.25">
      <c r="A156" s="381">
        <v>2201</v>
      </c>
      <c r="B156" t="s">
        <v>232</v>
      </c>
      <c r="C156" t="s">
        <v>233</v>
      </c>
      <c r="D156" t="s">
        <v>786</v>
      </c>
      <c r="E156" t="s">
        <v>724</v>
      </c>
      <c r="H156" s="381" t="s">
        <v>576</v>
      </c>
      <c r="P156" s="381">
        <v>152</v>
      </c>
      <c r="Q156" t="s">
        <v>1228</v>
      </c>
      <c r="R156" t="s">
        <v>1229</v>
      </c>
    </row>
    <row r="157" spans="1:18" x14ac:dyDescent="0.25">
      <c r="A157" s="381">
        <v>73201</v>
      </c>
      <c r="B157" t="s">
        <v>234</v>
      </c>
      <c r="C157" t="s">
        <v>235</v>
      </c>
      <c r="D157" t="s">
        <v>236</v>
      </c>
      <c r="E157" t="s">
        <v>236</v>
      </c>
      <c r="H157" s="381" t="s">
        <v>576</v>
      </c>
      <c r="P157" s="381">
        <v>153</v>
      </c>
      <c r="Q157" t="s">
        <v>1230</v>
      </c>
      <c r="R157" t="s">
        <v>1231</v>
      </c>
    </row>
    <row r="158" spans="1:18" x14ac:dyDescent="0.25">
      <c r="A158" s="381">
        <v>81201</v>
      </c>
      <c r="B158" t="s">
        <v>237</v>
      </c>
      <c r="C158" t="s">
        <v>238</v>
      </c>
      <c r="D158" t="s">
        <v>239</v>
      </c>
      <c r="E158" t="s">
        <v>239</v>
      </c>
      <c r="H158" s="381" t="s">
        <v>576</v>
      </c>
      <c r="P158" s="381">
        <v>154</v>
      </c>
      <c r="Q158" t="s">
        <v>1232</v>
      </c>
      <c r="R158" t="s">
        <v>1233</v>
      </c>
    </row>
    <row r="159" spans="1:18" x14ac:dyDescent="0.25">
      <c r="A159" s="381">
        <v>71201</v>
      </c>
      <c r="B159" t="s">
        <v>240</v>
      </c>
      <c r="C159" t="s">
        <v>241</v>
      </c>
      <c r="D159" t="s">
        <v>242</v>
      </c>
      <c r="E159" t="s">
        <v>242</v>
      </c>
      <c r="H159" s="381" t="s">
        <v>576</v>
      </c>
      <c r="P159" s="381">
        <v>155</v>
      </c>
      <c r="Q159" t="s">
        <v>1234</v>
      </c>
      <c r="R159" t="s">
        <v>1235</v>
      </c>
    </row>
    <row r="160" spans="1:18" x14ac:dyDescent="0.25">
      <c r="A160" s="381">
        <v>5201</v>
      </c>
      <c r="B160" t="s">
        <v>243</v>
      </c>
      <c r="C160" t="s">
        <v>244</v>
      </c>
      <c r="D160" t="s">
        <v>787</v>
      </c>
      <c r="E160" t="s">
        <v>725</v>
      </c>
      <c r="H160" s="381" t="s">
        <v>576</v>
      </c>
      <c r="P160" s="381">
        <v>156</v>
      </c>
      <c r="Q160" t="s">
        <v>1236</v>
      </c>
      <c r="R160" t="s">
        <v>1237</v>
      </c>
    </row>
    <row r="161" spans="1:18" x14ac:dyDescent="0.25">
      <c r="A161" s="381">
        <v>34201</v>
      </c>
      <c r="B161" t="s">
        <v>245</v>
      </c>
      <c r="C161" t="s">
        <v>246</v>
      </c>
      <c r="D161" t="s">
        <v>788</v>
      </c>
      <c r="E161" t="s">
        <v>726</v>
      </c>
      <c r="H161" s="381" t="s">
        <v>576</v>
      </c>
      <c r="P161" s="381">
        <v>157</v>
      </c>
      <c r="Q161" t="s">
        <v>896</v>
      </c>
      <c r="R161" t="s">
        <v>1238</v>
      </c>
    </row>
    <row r="162" spans="1:18" x14ac:dyDescent="0.25">
      <c r="A162" s="381">
        <v>86201</v>
      </c>
      <c r="B162" t="s">
        <v>247</v>
      </c>
      <c r="C162" t="s">
        <v>248</v>
      </c>
      <c r="D162" t="s">
        <v>249</v>
      </c>
      <c r="E162" t="s">
        <v>249</v>
      </c>
      <c r="H162" s="381" t="s">
        <v>576</v>
      </c>
      <c r="P162" s="381">
        <v>158</v>
      </c>
      <c r="Q162" t="s">
        <v>1239</v>
      </c>
      <c r="R162" t="s">
        <v>1240</v>
      </c>
    </row>
    <row r="163" spans="1:18" x14ac:dyDescent="0.25">
      <c r="A163" s="381">
        <v>72201</v>
      </c>
      <c r="B163" t="s">
        <v>250</v>
      </c>
      <c r="C163" t="s">
        <v>251</v>
      </c>
      <c r="D163" t="s">
        <v>252</v>
      </c>
      <c r="E163" t="s">
        <v>252</v>
      </c>
      <c r="H163" s="381" t="s">
        <v>576</v>
      </c>
      <c r="P163" s="381">
        <v>159</v>
      </c>
      <c r="Q163" t="s">
        <v>1241</v>
      </c>
      <c r="R163" t="s">
        <v>1242</v>
      </c>
    </row>
    <row r="164" spans="1:18" x14ac:dyDescent="0.25">
      <c r="A164" s="381">
        <v>92201</v>
      </c>
      <c r="B164" t="s">
        <v>253</v>
      </c>
      <c r="C164" t="s">
        <v>254</v>
      </c>
      <c r="D164" t="s">
        <v>255</v>
      </c>
      <c r="E164" t="s">
        <v>255</v>
      </c>
      <c r="H164" s="381" t="s">
        <v>576</v>
      </c>
      <c r="P164" s="381">
        <v>160</v>
      </c>
      <c r="Q164" t="s">
        <v>1243</v>
      </c>
      <c r="R164" t="s">
        <v>1244</v>
      </c>
    </row>
    <row r="165" spans="1:18" x14ac:dyDescent="0.25">
      <c r="A165" s="381">
        <v>8201</v>
      </c>
      <c r="B165" t="s">
        <v>256</v>
      </c>
      <c r="C165" t="s">
        <v>257</v>
      </c>
      <c r="D165" t="s">
        <v>789</v>
      </c>
      <c r="E165" t="s">
        <v>727</v>
      </c>
      <c r="H165" s="381" t="s">
        <v>576</v>
      </c>
      <c r="P165" s="381">
        <v>161</v>
      </c>
      <c r="Q165" t="s">
        <v>1245</v>
      </c>
      <c r="R165" t="s">
        <v>1246</v>
      </c>
    </row>
    <row r="166" spans="1:18" x14ac:dyDescent="0.25">
      <c r="A166" s="381">
        <v>202</v>
      </c>
      <c r="B166" t="s">
        <v>258</v>
      </c>
      <c r="C166" t="s">
        <v>13</v>
      </c>
      <c r="D166" t="s">
        <v>14</v>
      </c>
      <c r="E166" t="s">
        <v>14</v>
      </c>
      <c r="P166" s="381">
        <v>162</v>
      </c>
      <c r="Q166" t="s">
        <v>1247</v>
      </c>
      <c r="R166" t="s">
        <v>1248</v>
      </c>
    </row>
    <row r="167" spans="1:18" x14ac:dyDescent="0.25">
      <c r="A167" s="381">
        <v>44202</v>
      </c>
      <c r="B167" t="s">
        <v>259</v>
      </c>
      <c r="C167" t="s">
        <v>260</v>
      </c>
      <c r="D167" t="s">
        <v>790</v>
      </c>
      <c r="E167" t="s">
        <v>728</v>
      </c>
      <c r="H167" s="381" t="s">
        <v>575</v>
      </c>
      <c r="P167" s="381">
        <v>163</v>
      </c>
      <c r="Q167" t="s">
        <v>1249</v>
      </c>
      <c r="R167" t="s">
        <v>1250</v>
      </c>
    </row>
    <row r="168" spans="1:18" x14ac:dyDescent="0.25">
      <c r="A168" s="381">
        <v>71202</v>
      </c>
      <c r="B168" t="s">
        <v>261</v>
      </c>
      <c r="C168" t="s">
        <v>262</v>
      </c>
      <c r="D168" t="s">
        <v>263</v>
      </c>
      <c r="E168" t="s">
        <v>263</v>
      </c>
      <c r="H168" s="381" t="s">
        <v>575</v>
      </c>
      <c r="P168" s="381">
        <v>164</v>
      </c>
      <c r="Q168" t="s">
        <v>1251</v>
      </c>
      <c r="R168" t="s">
        <v>1252</v>
      </c>
    </row>
    <row r="169" spans="1:18" x14ac:dyDescent="0.25">
      <c r="A169" s="381">
        <v>84202</v>
      </c>
      <c r="B169" t="s">
        <v>264</v>
      </c>
      <c r="C169" t="s">
        <v>265</v>
      </c>
      <c r="D169" t="s">
        <v>266</v>
      </c>
      <c r="E169" t="s">
        <v>266</v>
      </c>
      <c r="H169" s="381" t="s">
        <v>575</v>
      </c>
      <c r="P169" s="381">
        <v>165</v>
      </c>
      <c r="Q169" t="s">
        <v>1253</v>
      </c>
      <c r="R169" t="s">
        <v>1254</v>
      </c>
    </row>
    <row r="170" spans="1:18" x14ac:dyDescent="0.25">
      <c r="A170" s="381">
        <v>3202</v>
      </c>
      <c r="B170" t="s">
        <v>267</v>
      </c>
      <c r="C170" t="s">
        <v>268</v>
      </c>
      <c r="D170" t="s">
        <v>791</v>
      </c>
      <c r="E170" t="s">
        <v>729</v>
      </c>
      <c r="H170" s="381" t="s">
        <v>575</v>
      </c>
      <c r="P170" s="381">
        <v>166</v>
      </c>
      <c r="Q170" t="s">
        <v>1255</v>
      </c>
      <c r="R170" t="s">
        <v>1256</v>
      </c>
    </row>
    <row r="171" spans="1:18" x14ac:dyDescent="0.25">
      <c r="A171" s="381">
        <v>73202</v>
      </c>
      <c r="B171" t="s">
        <v>269</v>
      </c>
      <c r="C171" t="s">
        <v>270</v>
      </c>
      <c r="D171" t="s">
        <v>271</v>
      </c>
      <c r="E171" t="s">
        <v>271</v>
      </c>
      <c r="H171" s="381" t="s">
        <v>575</v>
      </c>
      <c r="P171" s="381">
        <v>167</v>
      </c>
      <c r="Q171" t="s">
        <v>1257</v>
      </c>
      <c r="R171" t="s">
        <v>1258</v>
      </c>
    </row>
    <row r="172" spans="1:18" x14ac:dyDescent="0.25">
      <c r="A172" s="381">
        <v>93202</v>
      </c>
      <c r="B172" t="s">
        <v>272</v>
      </c>
      <c r="C172" t="s">
        <v>273</v>
      </c>
      <c r="D172" t="s">
        <v>274</v>
      </c>
      <c r="E172" t="s">
        <v>274</v>
      </c>
      <c r="H172" s="381" t="s">
        <v>575</v>
      </c>
      <c r="P172" s="381">
        <v>168</v>
      </c>
      <c r="Q172" t="s">
        <v>899</v>
      </c>
      <c r="R172" t="s">
        <v>1259</v>
      </c>
    </row>
    <row r="173" spans="1:18" x14ac:dyDescent="0.25">
      <c r="A173" s="381">
        <v>6202</v>
      </c>
      <c r="B173" t="s">
        <v>275</v>
      </c>
      <c r="C173" t="s">
        <v>276</v>
      </c>
      <c r="D173" t="s">
        <v>792</v>
      </c>
      <c r="E173" t="s">
        <v>730</v>
      </c>
      <c r="H173" s="381" t="s">
        <v>575</v>
      </c>
      <c r="P173" s="381">
        <v>169</v>
      </c>
      <c r="Q173" t="s">
        <v>1260</v>
      </c>
      <c r="R173" t="s">
        <v>1261</v>
      </c>
    </row>
    <row r="174" spans="1:18" x14ac:dyDescent="0.25">
      <c r="A174" s="381">
        <v>203</v>
      </c>
      <c r="B174" t="s">
        <v>1771</v>
      </c>
      <c r="C174" t="s">
        <v>277</v>
      </c>
      <c r="D174" t="s">
        <v>15</v>
      </c>
      <c r="E174" t="s">
        <v>15</v>
      </c>
      <c r="G174" t="s">
        <v>1772</v>
      </c>
      <c r="P174" s="381">
        <v>170</v>
      </c>
      <c r="Q174" t="s">
        <v>1262</v>
      </c>
      <c r="R174" t="s">
        <v>1263</v>
      </c>
    </row>
    <row r="175" spans="1:18" x14ac:dyDescent="0.25">
      <c r="A175" s="381">
        <v>44203</v>
      </c>
      <c r="B175" t="s">
        <v>1773</v>
      </c>
      <c r="C175" t="s">
        <v>1774</v>
      </c>
      <c r="D175" t="s">
        <v>1775</v>
      </c>
      <c r="E175" t="s">
        <v>1776</v>
      </c>
      <c r="G175" t="s">
        <v>1772</v>
      </c>
      <c r="H175" s="381" t="s">
        <v>575</v>
      </c>
      <c r="P175" s="381">
        <v>171</v>
      </c>
      <c r="Q175" t="s">
        <v>1264</v>
      </c>
      <c r="R175" t="s">
        <v>1265</v>
      </c>
    </row>
    <row r="176" spans="1:18" x14ac:dyDescent="0.25">
      <c r="A176" s="381">
        <v>71203</v>
      </c>
      <c r="B176" t="s">
        <v>1777</v>
      </c>
      <c r="C176" t="s">
        <v>1778</v>
      </c>
      <c r="D176" t="s">
        <v>1779</v>
      </c>
      <c r="E176" t="s">
        <v>1779</v>
      </c>
      <c r="G176" t="s">
        <v>1772</v>
      </c>
      <c r="H176" s="381" t="s">
        <v>575</v>
      </c>
      <c r="P176" s="381">
        <v>172</v>
      </c>
      <c r="Q176" t="s">
        <v>1266</v>
      </c>
      <c r="R176" t="s">
        <v>1267</v>
      </c>
    </row>
    <row r="177" spans="1:18" x14ac:dyDescent="0.25">
      <c r="A177" s="381">
        <v>84203</v>
      </c>
      <c r="B177" t="s">
        <v>1780</v>
      </c>
      <c r="C177" t="s">
        <v>1781</v>
      </c>
      <c r="D177" t="s">
        <v>1782</v>
      </c>
      <c r="E177" t="s">
        <v>1782</v>
      </c>
      <c r="G177" t="s">
        <v>1772</v>
      </c>
      <c r="H177" s="381" t="s">
        <v>575</v>
      </c>
      <c r="P177" s="381">
        <v>173</v>
      </c>
      <c r="Q177" t="s">
        <v>1268</v>
      </c>
      <c r="R177" t="s">
        <v>1269</v>
      </c>
    </row>
    <row r="178" spans="1:18" x14ac:dyDescent="0.25">
      <c r="A178" s="381">
        <v>73203</v>
      </c>
      <c r="B178" t="s">
        <v>278</v>
      </c>
      <c r="C178" t="s">
        <v>279</v>
      </c>
      <c r="D178" t="s">
        <v>280</v>
      </c>
      <c r="E178" t="s">
        <v>280</v>
      </c>
      <c r="G178" t="s">
        <v>1772</v>
      </c>
      <c r="H178" s="381" t="s">
        <v>575</v>
      </c>
      <c r="P178" s="381">
        <v>174</v>
      </c>
      <c r="Q178" t="s">
        <v>1270</v>
      </c>
      <c r="R178" t="s">
        <v>1271</v>
      </c>
    </row>
    <row r="179" spans="1:18" x14ac:dyDescent="0.25">
      <c r="A179" s="381">
        <v>6203</v>
      </c>
      <c r="B179" t="s">
        <v>1783</v>
      </c>
      <c r="C179" t="s">
        <v>1784</v>
      </c>
      <c r="D179" t="s">
        <v>1785</v>
      </c>
      <c r="E179" t="s">
        <v>1786</v>
      </c>
      <c r="G179" t="s">
        <v>1772</v>
      </c>
      <c r="H179" s="381" t="s">
        <v>575</v>
      </c>
      <c r="P179" s="381">
        <v>175</v>
      </c>
      <c r="Q179" t="s">
        <v>1272</v>
      </c>
      <c r="R179" t="s">
        <v>1273</v>
      </c>
    </row>
    <row r="180" spans="1:18" x14ac:dyDescent="0.25">
      <c r="A180" s="381">
        <v>205</v>
      </c>
      <c r="B180" t="s">
        <v>1787</v>
      </c>
      <c r="C180" t="s">
        <v>1788</v>
      </c>
      <c r="D180" t="s">
        <v>15</v>
      </c>
      <c r="E180" t="s">
        <v>15</v>
      </c>
      <c r="G180" t="s">
        <v>1789</v>
      </c>
      <c r="P180" s="381">
        <v>176</v>
      </c>
      <c r="Q180" t="s">
        <v>1274</v>
      </c>
      <c r="R180" t="s">
        <v>1275</v>
      </c>
    </row>
    <row r="181" spans="1:18" x14ac:dyDescent="0.25">
      <c r="A181" s="381">
        <v>73205</v>
      </c>
      <c r="B181" t="s">
        <v>278</v>
      </c>
      <c r="C181" t="s">
        <v>1790</v>
      </c>
      <c r="D181" t="s">
        <v>280</v>
      </c>
      <c r="E181" t="s">
        <v>280</v>
      </c>
      <c r="G181" t="s">
        <v>1789</v>
      </c>
      <c r="H181" s="381" t="s">
        <v>575</v>
      </c>
      <c r="P181" s="381">
        <v>177</v>
      </c>
      <c r="Q181" t="s">
        <v>1276</v>
      </c>
      <c r="R181" t="s">
        <v>1277</v>
      </c>
    </row>
    <row r="182" spans="1:18" x14ac:dyDescent="0.25">
      <c r="A182" s="381">
        <v>92205</v>
      </c>
      <c r="B182" t="s">
        <v>281</v>
      </c>
      <c r="C182" t="s">
        <v>1791</v>
      </c>
      <c r="D182" t="s">
        <v>282</v>
      </c>
      <c r="E182" t="s">
        <v>282</v>
      </c>
      <c r="G182" t="s">
        <v>1789</v>
      </c>
      <c r="H182" s="381" t="s">
        <v>575</v>
      </c>
      <c r="P182" s="381">
        <v>178</v>
      </c>
      <c r="Q182" t="s">
        <v>1278</v>
      </c>
      <c r="R182" t="s">
        <v>1279</v>
      </c>
    </row>
    <row r="183" spans="1:18" x14ac:dyDescent="0.25">
      <c r="A183" s="381">
        <v>3205</v>
      </c>
      <c r="B183" t="s">
        <v>283</v>
      </c>
      <c r="C183" t="s">
        <v>1792</v>
      </c>
      <c r="D183" t="s">
        <v>793</v>
      </c>
      <c r="E183" t="s">
        <v>731</v>
      </c>
      <c r="G183" t="s">
        <v>1789</v>
      </c>
      <c r="H183" s="381" t="s">
        <v>575</v>
      </c>
      <c r="P183" s="381">
        <v>179</v>
      </c>
      <c r="Q183" t="s">
        <v>1280</v>
      </c>
      <c r="R183" t="s">
        <v>1281</v>
      </c>
    </row>
    <row r="184" spans="1:18" x14ac:dyDescent="0.25">
      <c r="A184" s="381">
        <v>86205</v>
      </c>
      <c r="B184" t="s">
        <v>284</v>
      </c>
      <c r="C184" t="s">
        <v>1793</v>
      </c>
      <c r="D184" t="s">
        <v>285</v>
      </c>
      <c r="E184" t="s">
        <v>285</v>
      </c>
      <c r="G184" t="s">
        <v>1789</v>
      </c>
      <c r="P184" s="381">
        <v>180</v>
      </c>
      <c r="Q184" t="s">
        <v>1282</v>
      </c>
      <c r="R184" t="s">
        <v>1283</v>
      </c>
    </row>
    <row r="185" spans="1:18" x14ac:dyDescent="0.25">
      <c r="A185" s="381">
        <v>8205</v>
      </c>
      <c r="B185" t="s">
        <v>286</v>
      </c>
      <c r="C185" t="s">
        <v>1794</v>
      </c>
      <c r="D185" t="s">
        <v>794</v>
      </c>
      <c r="E185" t="s">
        <v>732</v>
      </c>
      <c r="G185" t="s">
        <v>1789</v>
      </c>
      <c r="H185" s="381" t="s">
        <v>575</v>
      </c>
      <c r="P185" s="381">
        <v>181</v>
      </c>
      <c r="Q185" t="s">
        <v>1284</v>
      </c>
      <c r="R185" t="s">
        <v>1285</v>
      </c>
    </row>
    <row r="186" spans="1:18" x14ac:dyDescent="0.25">
      <c r="A186" s="381">
        <v>206</v>
      </c>
      <c r="B186" t="s">
        <v>287</v>
      </c>
      <c r="C186" t="s">
        <v>16</v>
      </c>
      <c r="D186" t="s">
        <v>17</v>
      </c>
      <c r="E186" t="s">
        <v>17</v>
      </c>
      <c r="F186" t="s">
        <v>764</v>
      </c>
      <c r="H186" s="381" t="s">
        <v>575</v>
      </c>
      <c r="P186" s="381">
        <v>182</v>
      </c>
      <c r="Q186" t="s">
        <v>1286</v>
      </c>
      <c r="R186" t="s">
        <v>1287</v>
      </c>
    </row>
    <row r="187" spans="1:18" x14ac:dyDescent="0.25">
      <c r="A187" s="381">
        <v>2206</v>
      </c>
      <c r="B187" t="s">
        <v>288</v>
      </c>
      <c r="C187" t="s">
        <v>289</v>
      </c>
      <c r="D187" t="s">
        <v>795</v>
      </c>
      <c r="E187" t="s">
        <v>733</v>
      </c>
      <c r="F187" t="s">
        <v>764</v>
      </c>
      <c r="H187" s="381" t="s">
        <v>575</v>
      </c>
      <c r="P187" s="381">
        <v>183</v>
      </c>
      <c r="Q187" t="s">
        <v>1288</v>
      </c>
      <c r="R187" t="s">
        <v>1289</v>
      </c>
    </row>
    <row r="188" spans="1:18" x14ac:dyDescent="0.25">
      <c r="A188" s="381">
        <v>83206</v>
      </c>
      <c r="B188" t="s">
        <v>290</v>
      </c>
      <c r="C188" t="s">
        <v>291</v>
      </c>
      <c r="D188" t="s">
        <v>292</v>
      </c>
      <c r="E188" t="s">
        <v>292</v>
      </c>
      <c r="F188" t="s">
        <v>764</v>
      </c>
      <c r="P188" s="381">
        <v>184</v>
      </c>
      <c r="Q188" t="s">
        <v>1290</v>
      </c>
      <c r="R188" t="s">
        <v>1291</v>
      </c>
    </row>
    <row r="189" spans="1:18" x14ac:dyDescent="0.25">
      <c r="A189" s="381">
        <v>71206</v>
      </c>
      <c r="B189" t="s">
        <v>293</v>
      </c>
      <c r="C189" t="s">
        <v>294</v>
      </c>
      <c r="D189" t="s">
        <v>295</v>
      </c>
      <c r="E189" t="s">
        <v>295</v>
      </c>
      <c r="F189" t="s">
        <v>764</v>
      </c>
      <c r="H189" s="381" t="s">
        <v>575</v>
      </c>
      <c r="P189" s="381">
        <v>185</v>
      </c>
      <c r="Q189" t="s">
        <v>1292</v>
      </c>
      <c r="R189" t="s">
        <v>1293</v>
      </c>
    </row>
    <row r="190" spans="1:18" x14ac:dyDescent="0.25">
      <c r="A190" s="381">
        <v>207</v>
      </c>
      <c r="B190" t="s">
        <v>296</v>
      </c>
      <c r="C190" t="s">
        <v>18</v>
      </c>
      <c r="D190" t="s">
        <v>19</v>
      </c>
      <c r="E190" t="s">
        <v>19</v>
      </c>
      <c r="F190" t="s">
        <v>764</v>
      </c>
      <c r="H190" s="381" t="s">
        <v>575</v>
      </c>
      <c r="P190" s="381">
        <v>186</v>
      </c>
      <c r="Q190" t="s">
        <v>1294</v>
      </c>
      <c r="R190" t="s">
        <v>1295</v>
      </c>
    </row>
    <row r="191" spans="1:18" x14ac:dyDescent="0.25">
      <c r="A191" s="381">
        <v>83207</v>
      </c>
      <c r="B191" t="s">
        <v>297</v>
      </c>
      <c r="C191" t="s">
        <v>298</v>
      </c>
      <c r="D191" t="s">
        <v>299</v>
      </c>
      <c r="E191" t="s">
        <v>299</v>
      </c>
      <c r="F191" t="s">
        <v>764</v>
      </c>
      <c r="H191" s="381" t="s">
        <v>575</v>
      </c>
      <c r="P191" s="381">
        <v>187</v>
      </c>
      <c r="Q191" t="s">
        <v>1296</v>
      </c>
      <c r="R191" t="s">
        <v>1297</v>
      </c>
    </row>
    <row r="192" spans="1:18" x14ac:dyDescent="0.25">
      <c r="A192" s="381">
        <v>73207</v>
      </c>
      <c r="B192" t="s">
        <v>300</v>
      </c>
      <c r="C192" t="s">
        <v>301</v>
      </c>
      <c r="D192" t="s">
        <v>302</v>
      </c>
      <c r="E192" t="s">
        <v>302</v>
      </c>
      <c r="F192" t="s">
        <v>764</v>
      </c>
      <c r="P192" s="381">
        <v>188</v>
      </c>
      <c r="Q192" t="s">
        <v>1298</v>
      </c>
      <c r="R192" t="s">
        <v>1299</v>
      </c>
    </row>
    <row r="193" spans="1:18" x14ac:dyDescent="0.25">
      <c r="A193" s="381">
        <v>5207</v>
      </c>
      <c r="B193" t="s">
        <v>303</v>
      </c>
      <c r="C193" t="s">
        <v>304</v>
      </c>
      <c r="D193" t="s">
        <v>796</v>
      </c>
      <c r="E193" t="s">
        <v>734</v>
      </c>
      <c r="F193" t="s">
        <v>764</v>
      </c>
      <c r="H193" s="381" t="s">
        <v>575</v>
      </c>
      <c r="P193" s="381">
        <v>189</v>
      </c>
      <c r="Q193" t="s">
        <v>1300</v>
      </c>
      <c r="R193" t="s">
        <v>1301</v>
      </c>
    </row>
    <row r="194" spans="1:18" x14ac:dyDescent="0.25">
      <c r="A194" s="381">
        <v>208</v>
      </c>
      <c r="B194" t="s">
        <v>305</v>
      </c>
      <c r="C194" t="s">
        <v>20</v>
      </c>
      <c r="D194" t="s">
        <v>17</v>
      </c>
      <c r="E194" t="s">
        <v>17</v>
      </c>
      <c r="F194" t="s">
        <v>765</v>
      </c>
      <c r="H194" s="381" t="s">
        <v>575</v>
      </c>
      <c r="P194" s="381">
        <v>190</v>
      </c>
      <c r="Q194" t="s">
        <v>1302</v>
      </c>
      <c r="R194" t="s">
        <v>1303</v>
      </c>
    </row>
    <row r="195" spans="1:18" x14ac:dyDescent="0.25">
      <c r="A195" s="381">
        <v>71208</v>
      </c>
      <c r="B195" t="s">
        <v>306</v>
      </c>
      <c r="C195" t="s">
        <v>307</v>
      </c>
      <c r="D195" t="s">
        <v>295</v>
      </c>
      <c r="E195" t="s">
        <v>295</v>
      </c>
      <c r="F195" t="s">
        <v>765</v>
      </c>
      <c r="H195" s="381" t="s">
        <v>575</v>
      </c>
      <c r="P195" s="381">
        <v>191</v>
      </c>
      <c r="Q195" t="s">
        <v>1304</v>
      </c>
      <c r="R195" t="s">
        <v>1305</v>
      </c>
    </row>
    <row r="196" spans="1:18" x14ac:dyDescent="0.25">
      <c r="A196" s="381">
        <v>2208</v>
      </c>
      <c r="B196" t="s">
        <v>308</v>
      </c>
      <c r="C196" t="s">
        <v>309</v>
      </c>
      <c r="D196" t="s">
        <v>795</v>
      </c>
      <c r="E196" t="s">
        <v>733</v>
      </c>
      <c r="F196" t="s">
        <v>765</v>
      </c>
      <c r="P196" s="381">
        <v>192</v>
      </c>
      <c r="Q196" t="s">
        <v>1306</v>
      </c>
      <c r="R196" t="s">
        <v>1307</v>
      </c>
    </row>
    <row r="197" spans="1:18" x14ac:dyDescent="0.25">
      <c r="A197" s="381">
        <v>85208</v>
      </c>
      <c r="B197" t="s">
        <v>310</v>
      </c>
      <c r="C197" t="s">
        <v>311</v>
      </c>
      <c r="D197" t="s">
        <v>292</v>
      </c>
      <c r="E197" t="s">
        <v>292</v>
      </c>
      <c r="F197" t="s">
        <v>765</v>
      </c>
      <c r="H197" s="381" t="s">
        <v>575</v>
      </c>
      <c r="P197" s="381">
        <v>193</v>
      </c>
      <c r="Q197" t="s">
        <v>1308</v>
      </c>
      <c r="R197" t="s">
        <v>1309</v>
      </c>
    </row>
    <row r="198" spans="1:18" x14ac:dyDescent="0.25">
      <c r="A198" s="381">
        <v>209</v>
      </c>
      <c r="B198" t="s">
        <v>312</v>
      </c>
      <c r="C198" t="s">
        <v>21</v>
      </c>
      <c r="D198" t="s">
        <v>19</v>
      </c>
      <c r="E198" t="s">
        <v>19</v>
      </c>
      <c r="F198" t="s">
        <v>765</v>
      </c>
      <c r="H198" s="381" t="s">
        <v>575</v>
      </c>
      <c r="P198" s="381">
        <v>194</v>
      </c>
      <c r="Q198" t="s">
        <v>1310</v>
      </c>
      <c r="R198" t="s">
        <v>1311</v>
      </c>
    </row>
    <row r="199" spans="1:18" x14ac:dyDescent="0.25">
      <c r="A199" s="381">
        <v>73209</v>
      </c>
      <c r="B199" t="s">
        <v>313</v>
      </c>
      <c r="C199" t="s">
        <v>314</v>
      </c>
      <c r="D199" t="s">
        <v>302</v>
      </c>
      <c r="E199" t="s">
        <v>302</v>
      </c>
      <c r="F199" t="s">
        <v>765</v>
      </c>
      <c r="H199" s="381" t="s">
        <v>575</v>
      </c>
      <c r="P199" s="381">
        <v>195</v>
      </c>
      <c r="Q199" t="s">
        <v>1312</v>
      </c>
      <c r="R199" t="s">
        <v>1313</v>
      </c>
    </row>
    <row r="200" spans="1:18" x14ac:dyDescent="0.25">
      <c r="A200" s="381">
        <v>85209</v>
      </c>
      <c r="B200" t="s">
        <v>315</v>
      </c>
      <c r="C200" t="s">
        <v>316</v>
      </c>
      <c r="D200" t="s">
        <v>299</v>
      </c>
      <c r="E200" t="s">
        <v>299</v>
      </c>
      <c r="F200" t="s">
        <v>765</v>
      </c>
      <c r="H200" s="381" t="s">
        <v>575</v>
      </c>
      <c r="P200" s="381">
        <v>196</v>
      </c>
      <c r="Q200" t="s">
        <v>1314</v>
      </c>
      <c r="R200" t="s">
        <v>1315</v>
      </c>
    </row>
    <row r="201" spans="1:18" x14ac:dyDescent="0.25">
      <c r="A201" s="381">
        <v>42209</v>
      </c>
      <c r="B201" t="s">
        <v>317</v>
      </c>
      <c r="C201" t="s">
        <v>318</v>
      </c>
      <c r="D201" t="s">
        <v>797</v>
      </c>
      <c r="E201" t="s">
        <v>735</v>
      </c>
      <c r="F201" t="s">
        <v>765</v>
      </c>
      <c r="H201" s="381" t="s">
        <v>575</v>
      </c>
      <c r="P201" s="381">
        <v>197</v>
      </c>
      <c r="Q201" t="s">
        <v>1316</v>
      </c>
      <c r="R201" t="s">
        <v>1317</v>
      </c>
    </row>
    <row r="202" spans="1:18" x14ac:dyDescent="0.25">
      <c r="A202" s="381">
        <v>210</v>
      </c>
      <c r="B202" t="s">
        <v>319</v>
      </c>
      <c r="C202" t="s">
        <v>22</v>
      </c>
      <c r="D202" t="s">
        <v>23</v>
      </c>
      <c r="E202" t="s">
        <v>23</v>
      </c>
      <c r="F202" t="s">
        <v>764</v>
      </c>
      <c r="H202" s="381" t="s">
        <v>575</v>
      </c>
      <c r="P202" s="381">
        <v>198</v>
      </c>
      <c r="Q202" t="s">
        <v>1318</v>
      </c>
      <c r="R202" t="s">
        <v>1319</v>
      </c>
    </row>
    <row r="203" spans="1:18" x14ac:dyDescent="0.25">
      <c r="A203" s="381">
        <v>2210</v>
      </c>
      <c r="B203" t="s">
        <v>320</v>
      </c>
      <c r="C203" t="s">
        <v>321</v>
      </c>
      <c r="D203" t="s">
        <v>798</v>
      </c>
      <c r="E203" t="s">
        <v>736</v>
      </c>
      <c r="F203" t="s">
        <v>764</v>
      </c>
      <c r="H203" s="381" t="s">
        <v>575</v>
      </c>
      <c r="P203" s="381">
        <v>199</v>
      </c>
      <c r="Q203" t="s">
        <v>1320</v>
      </c>
      <c r="R203" t="s">
        <v>1321</v>
      </c>
    </row>
    <row r="204" spans="1:18" x14ac:dyDescent="0.25">
      <c r="A204" s="381">
        <v>73210</v>
      </c>
      <c r="B204" t="s">
        <v>322</v>
      </c>
      <c r="C204" t="s">
        <v>323</v>
      </c>
      <c r="D204" t="s">
        <v>324</v>
      </c>
      <c r="E204" t="s">
        <v>324</v>
      </c>
      <c r="F204" t="s">
        <v>764</v>
      </c>
      <c r="H204" s="381" t="s">
        <v>575</v>
      </c>
      <c r="P204" s="381">
        <v>200</v>
      </c>
      <c r="Q204" t="s">
        <v>1322</v>
      </c>
      <c r="R204" t="s">
        <v>1323</v>
      </c>
    </row>
    <row r="205" spans="1:18" x14ac:dyDescent="0.25">
      <c r="A205" s="381">
        <v>82210</v>
      </c>
      <c r="B205" t="s">
        <v>325</v>
      </c>
      <c r="C205" t="s">
        <v>326</v>
      </c>
      <c r="D205" t="s">
        <v>327</v>
      </c>
      <c r="E205" t="s">
        <v>327</v>
      </c>
      <c r="F205" t="s">
        <v>764</v>
      </c>
      <c r="P205" s="381">
        <v>201</v>
      </c>
      <c r="Q205" t="s">
        <v>1324</v>
      </c>
      <c r="R205" t="s">
        <v>1325</v>
      </c>
    </row>
    <row r="206" spans="1:18" x14ac:dyDescent="0.25">
      <c r="A206" s="381">
        <v>71210</v>
      </c>
      <c r="B206" t="s">
        <v>328</v>
      </c>
      <c r="C206" t="s">
        <v>329</v>
      </c>
      <c r="D206" t="s">
        <v>330</v>
      </c>
      <c r="E206" t="s">
        <v>330</v>
      </c>
      <c r="F206" t="s">
        <v>764</v>
      </c>
      <c r="H206" s="381" t="s">
        <v>575</v>
      </c>
      <c r="P206" s="381">
        <v>202</v>
      </c>
      <c r="Q206" t="s">
        <v>1326</v>
      </c>
      <c r="R206" t="s">
        <v>1327</v>
      </c>
    </row>
    <row r="207" spans="1:18" x14ac:dyDescent="0.25">
      <c r="A207" s="381">
        <v>5210</v>
      </c>
      <c r="B207" t="s">
        <v>331</v>
      </c>
      <c r="C207" t="s">
        <v>332</v>
      </c>
      <c r="D207" t="s">
        <v>799</v>
      </c>
      <c r="E207" t="s">
        <v>737</v>
      </c>
      <c r="F207" t="s">
        <v>764</v>
      </c>
      <c r="H207" s="381" t="s">
        <v>575</v>
      </c>
      <c r="P207" s="381">
        <v>203</v>
      </c>
      <c r="Q207" t="s">
        <v>1328</v>
      </c>
      <c r="R207" t="s">
        <v>1329</v>
      </c>
    </row>
    <row r="208" spans="1:18" x14ac:dyDescent="0.25">
      <c r="A208" s="381">
        <v>34210</v>
      </c>
      <c r="B208" t="s">
        <v>333</v>
      </c>
      <c r="C208" t="s">
        <v>334</v>
      </c>
      <c r="D208" t="s">
        <v>800</v>
      </c>
      <c r="E208" t="s">
        <v>738</v>
      </c>
      <c r="F208" t="s">
        <v>764</v>
      </c>
      <c r="H208" s="381" t="s">
        <v>575</v>
      </c>
      <c r="P208" s="381">
        <v>204</v>
      </c>
      <c r="Q208" t="s">
        <v>1330</v>
      </c>
      <c r="R208" t="s">
        <v>1331</v>
      </c>
    </row>
    <row r="209" spans="1:18" x14ac:dyDescent="0.25">
      <c r="A209" s="381">
        <v>92210</v>
      </c>
      <c r="B209" t="s">
        <v>335</v>
      </c>
      <c r="C209" t="s">
        <v>336</v>
      </c>
      <c r="D209" t="s">
        <v>337</v>
      </c>
      <c r="E209" t="s">
        <v>337</v>
      </c>
      <c r="F209" t="s">
        <v>764</v>
      </c>
      <c r="H209" s="381" t="s">
        <v>575</v>
      </c>
      <c r="P209" s="381">
        <v>205</v>
      </c>
      <c r="Q209" t="s">
        <v>1332</v>
      </c>
      <c r="R209" t="s">
        <v>1333</v>
      </c>
    </row>
    <row r="210" spans="1:18" x14ac:dyDescent="0.25">
      <c r="A210" s="381">
        <v>8210</v>
      </c>
      <c r="B210" t="s">
        <v>338</v>
      </c>
      <c r="C210" t="s">
        <v>339</v>
      </c>
      <c r="D210" t="s">
        <v>801</v>
      </c>
      <c r="E210" t="s">
        <v>739</v>
      </c>
      <c r="F210" t="s">
        <v>764</v>
      </c>
      <c r="H210" s="381" t="s">
        <v>575</v>
      </c>
      <c r="P210" s="381">
        <v>206</v>
      </c>
      <c r="Q210" t="s">
        <v>1334</v>
      </c>
      <c r="R210" t="s">
        <v>1335</v>
      </c>
    </row>
    <row r="211" spans="1:18" x14ac:dyDescent="0.25">
      <c r="A211" s="381">
        <v>211</v>
      </c>
      <c r="B211" t="s">
        <v>340</v>
      </c>
      <c r="C211" t="s">
        <v>341</v>
      </c>
      <c r="D211" t="s">
        <v>342</v>
      </c>
      <c r="E211" t="s">
        <v>342</v>
      </c>
      <c r="H211" s="381" t="s">
        <v>575</v>
      </c>
      <c r="P211" s="381">
        <v>207</v>
      </c>
      <c r="Q211" t="s">
        <v>1336</v>
      </c>
      <c r="R211" t="s">
        <v>1337</v>
      </c>
    </row>
    <row r="212" spans="1:18" x14ac:dyDescent="0.25">
      <c r="A212" s="381">
        <v>2211</v>
      </c>
      <c r="B212" t="s">
        <v>343</v>
      </c>
      <c r="C212" t="s">
        <v>344</v>
      </c>
      <c r="D212" t="s">
        <v>802</v>
      </c>
      <c r="E212" t="s">
        <v>740</v>
      </c>
      <c r="H212" s="381" t="s">
        <v>575</v>
      </c>
      <c r="P212" s="381">
        <v>208</v>
      </c>
      <c r="Q212" t="s">
        <v>1338</v>
      </c>
      <c r="R212" t="s">
        <v>1339</v>
      </c>
    </row>
    <row r="213" spans="1:18" x14ac:dyDescent="0.25">
      <c r="A213" s="381">
        <v>73211</v>
      </c>
      <c r="B213" t="s">
        <v>345</v>
      </c>
      <c r="C213" t="s">
        <v>346</v>
      </c>
      <c r="D213" t="s">
        <v>347</v>
      </c>
      <c r="E213" t="s">
        <v>347</v>
      </c>
      <c r="P213" s="381">
        <v>209</v>
      </c>
      <c r="Q213" t="s">
        <v>1340</v>
      </c>
      <c r="R213" t="s">
        <v>1341</v>
      </c>
    </row>
    <row r="214" spans="1:18" x14ac:dyDescent="0.25">
      <c r="A214" s="381">
        <v>85211</v>
      </c>
      <c r="B214" t="s">
        <v>348</v>
      </c>
      <c r="C214" t="s">
        <v>349</v>
      </c>
      <c r="D214" t="s">
        <v>350</v>
      </c>
      <c r="E214" t="s">
        <v>350</v>
      </c>
      <c r="H214" s="381" t="s">
        <v>575</v>
      </c>
      <c r="P214" s="381">
        <v>210</v>
      </c>
      <c r="Q214" t="s">
        <v>1342</v>
      </c>
      <c r="R214" t="s">
        <v>1343</v>
      </c>
    </row>
    <row r="215" spans="1:18" x14ac:dyDescent="0.25">
      <c r="A215" s="381">
        <v>212</v>
      </c>
      <c r="B215" t="s">
        <v>351</v>
      </c>
      <c r="C215" t="s">
        <v>352</v>
      </c>
      <c r="D215" t="s">
        <v>342</v>
      </c>
      <c r="E215" t="s">
        <v>342</v>
      </c>
      <c r="H215" s="381" t="s">
        <v>575</v>
      </c>
      <c r="P215" s="381">
        <v>211</v>
      </c>
      <c r="Q215" t="s">
        <v>1344</v>
      </c>
      <c r="R215" t="s">
        <v>1345</v>
      </c>
    </row>
    <row r="216" spans="1:18" x14ac:dyDescent="0.25">
      <c r="A216" s="381">
        <v>73212</v>
      </c>
      <c r="B216" t="s">
        <v>345</v>
      </c>
      <c r="C216" t="s">
        <v>353</v>
      </c>
      <c r="D216" t="s">
        <v>347</v>
      </c>
      <c r="E216" t="s">
        <v>347</v>
      </c>
      <c r="H216" s="381" t="s">
        <v>575</v>
      </c>
      <c r="P216" s="381">
        <v>212</v>
      </c>
      <c r="Q216" t="s">
        <v>1346</v>
      </c>
      <c r="R216" t="s">
        <v>1347</v>
      </c>
    </row>
    <row r="217" spans="1:18" x14ac:dyDescent="0.25">
      <c r="A217" s="381">
        <v>85212</v>
      </c>
      <c r="B217" t="s">
        <v>348</v>
      </c>
      <c r="C217" t="s">
        <v>354</v>
      </c>
      <c r="D217" t="s">
        <v>350</v>
      </c>
      <c r="E217" t="s">
        <v>350</v>
      </c>
      <c r="H217" s="381" t="s">
        <v>575</v>
      </c>
      <c r="P217" s="381">
        <v>213</v>
      </c>
      <c r="Q217" t="s">
        <v>1348</v>
      </c>
      <c r="R217" t="s">
        <v>1349</v>
      </c>
    </row>
    <row r="218" spans="1:18" x14ac:dyDescent="0.25">
      <c r="A218" s="381">
        <v>2212</v>
      </c>
      <c r="B218" t="s">
        <v>343</v>
      </c>
      <c r="C218" t="s">
        <v>355</v>
      </c>
      <c r="D218" t="s">
        <v>802</v>
      </c>
      <c r="E218" t="s">
        <v>740</v>
      </c>
      <c r="P218" s="381">
        <v>214</v>
      </c>
      <c r="Q218" t="s">
        <v>1350</v>
      </c>
      <c r="R218" t="s">
        <v>1351</v>
      </c>
    </row>
    <row r="219" spans="1:18" x14ac:dyDescent="0.25">
      <c r="A219" s="381">
        <v>213</v>
      </c>
      <c r="B219" t="s">
        <v>356</v>
      </c>
      <c r="C219" t="s">
        <v>24</v>
      </c>
      <c r="D219" t="s">
        <v>25</v>
      </c>
      <c r="E219" t="s">
        <v>25</v>
      </c>
      <c r="F219" t="s">
        <v>1530</v>
      </c>
      <c r="H219" s="381" t="s">
        <v>575</v>
      </c>
      <c r="P219" s="381">
        <v>215</v>
      </c>
      <c r="Q219" t="s">
        <v>1352</v>
      </c>
      <c r="R219" t="s">
        <v>1353</v>
      </c>
    </row>
    <row r="220" spans="1:18" x14ac:dyDescent="0.25">
      <c r="A220" s="381">
        <v>32213</v>
      </c>
      <c r="B220" t="s">
        <v>1531</v>
      </c>
      <c r="C220" t="s">
        <v>1795</v>
      </c>
      <c r="D220" t="s">
        <v>803</v>
      </c>
      <c r="E220" t="s">
        <v>1532</v>
      </c>
      <c r="F220" t="s">
        <v>1530</v>
      </c>
      <c r="H220" s="381" t="s">
        <v>575</v>
      </c>
      <c r="P220" s="381">
        <v>216</v>
      </c>
      <c r="Q220" t="s">
        <v>1354</v>
      </c>
      <c r="R220" t="s">
        <v>1355</v>
      </c>
    </row>
    <row r="221" spans="1:18" x14ac:dyDescent="0.25">
      <c r="A221" s="381">
        <v>83213</v>
      </c>
      <c r="B221" t="s">
        <v>357</v>
      </c>
      <c r="C221" t="s">
        <v>1796</v>
      </c>
      <c r="D221" t="s">
        <v>358</v>
      </c>
      <c r="E221" t="s">
        <v>358</v>
      </c>
      <c r="F221" t="s">
        <v>1530</v>
      </c>
      <c r="H221" s="381" t="s">
        <v>575</v>
      </c>
      <c r="P221" s="381">
        <v>217</v>
      </c>
      <c r="Q221" t="s">
        <v>1356</v>
      </c>
      <c r="R221" t="s">
        <v>1357</v>
      </c>
    </row>
    <row r="222" spans="1:18" x14ac:dyDescent="0.25">
      <c r="A222" s="381">
        <v>71213</v>
      </c>
      <c r="B222" t="s">
        <v>359</v>
      </c>
      <c r="C222" t="s">
        <v>360</v>
      </c>
      <c r="D222" t="s">
        <v>361</v>
      </c>
      <c r="E222" t="s">
        <v>361</v>
      </c>
      <c r="F222" t="s">
        <v>1530</v>
      </c>
      <c r="H222" s="381" t="s">
        <v>575</v>
      </c>
      <c r="P222" s="381">
        <v>218</v>
      </c>
      <c r="Q222" t="s">
        <v>1358</v>
      </c>
      <c r="R222" t="s">
        <v>1359</v>
      </c>
    </row>
    <row r="223" spans="1:18" x14ac:dyDescent="0.25">
      <c r="A223" s="381">
        <v>5213</v>
      </c>
      <c r="B223" t="s">
        <v>362</v>
      </c>
      <c r="C223" t="s">
        <v>364</v>
      </c>
      <c r="D223" t="s">
        <v>804</v>
      </c>
      <c r="E223" t="s">
        <v>741</v>
      </c>
      <c r="F223" t="s">
        <v>1530</v>
      </c>
      <c r="P223" s="381">
        <v>219</v>
      </c>
      <c r="Q223" t="s">
        <v>1360</v>
      </c>
      <c r="R223" t="s">
        <v>1361</v>
      </c>
    </row>
    <row r="224" spans="1:18" x14ac:dyDescent="0.25">
      <c r="A224" s="381">
        <v>214</v>
      </c>
      <c r="B224" t="s">
        <v>365</v>
      </c>
      <c r="C224" t="s">
        <v>20</v>
      </c>
      <c r="D224" t="s">
        <v>25</v>
      </c>
      <c r="E224" t="s">
        <v>25</v>
      </c>
      <c r="F224" t="s">
        <v>1533</v>
      </c>
      <c r="H224" s="381" t="s">
        <v>575</v>
      </c>
    </row>
    <row r="225" spans="1:8" x14ac:dyDescent="0.25">
      <c r="A225" s="381">
        <v>42214</v>
      </c>
      <c r="B225" t="s">
        <v>366</v>
      </c>
      <c r="C225" t="s">
        <v>318</v>
      </c>
      <c r="D225" t="s">
        <v>805</v>
      </c>
      <c r="E225" t="s">
        <v>742</v>
      </c>
      <c r="F225" t="s">
        <v>1533</v>
      </c>
      <c r="H225" s="381" t="s">
        <v>575</v>
      </c>
    </row>
    <row r="226" spans="1:8" x14ac:dyDescent="0.25">
      <c r="A226" s="381">
        <v>71214</v>
      </c>
      <c r="B226" t="s">
        <v>367</v>
      </c>
      <c r="C226" t="s">
        <v>307</v>
      </c>
      <c r="D226" t="s">
        <v>361</v>
      </c>
      <c r="E226" t="s">
        <v>361</v>
      </c>
      <c r="F226" t="s">
        <v>1533</v>
      </c>
    </row>
    <row r="227" spans="1:8" x14ac:dyDescent="0.25">
      <c r="A227" s="381">
        <v>85214</v>
      </c>
      <c r="B227" t="s">
        <v>368</v>
      </c>
      <c r="C227" t="s">
        <v>311</v>
      </c>
      <c r="D227" t="s">
        <v>358</v>
      </c>
      <c r="E227" t="s">
        <v>358</v>
      </c>
      <c r="F227" t="s">
        <v>1533</v>
      </c>
      <c r="H227" s="381" t="s">
        <v>575</v>
      </c>
    </row>
    <row r="228" spans="1:8" x14ac:dyDescent="0.25">
      <c r="A228" s="381">
        <v>3214</v>
      </c>
      <c r="B228" t="s">
        <v>369</v>
      </c>
      <c r="C228" t="s">
        <v>1931</v>
      </c>
      <c r="D228" t="s">
        <v>806</v>
      </c>
      <c r="E228" t="s">
        <v>743</v>
      </c>
      <c r="F228" t="s">
        <v>1533</v>
      </c>
      <c r="H228" s="381" t="s">
        <v>575</v>
      </c>
    </row>
    <row r="229" spans="1:8" x14ac:dyDescent="0.25">
      <c r="A229" s="381">
        <v>215</v>
      </c>
      <c r="B229" t="s">
        <v>1534</v>
      </c>
      <c r="C229" t="s">
        <v>1535</v>
      </c>
      <c r="D229" t="s">
        <v>905</v>
      </c>
      <c r="E229" t="s">
        <v>905</v>
      </c>
      <c r="F229" t="s">
        <v>1536</v>
      </c>
    </row>
    <row r="230" spans="1:8" x14ac:dyDescent="0.25">
      <c r="A230" s="381">
        <v>429215</v>
      </c>
      <c r="B230" t="s">
        <v>1537</v>
      </c>
      <c r="C230" t="s">
        <v>1538</v>
      </c>
      <c r="D230" t="s">
        <v>1539</v>
      </c>
      <c r="E230" t="s">
        <v>1540</v>
      </c>
      <c r="F230" t="s">
        <v>1536</v>
      </c>
      <c r="H230" s="381" t="s">
        <v>575</v>
      </c>
    </row>
    <row r="231" spans="1:8" x14ac:dyDescent="0.25">
      <c r="A231" s="381">
        <v>598215</v>
      </c>
      <c r="B231" t="s">
        <v>906</v>
      </c>
      <c r="C231" t="s">
        <v>1541</v>
      </c>
      <c r="D231" t="s">
        <v>907</v>
      </c>
      <c r="E231" t="s">
        <v>907</v>
      </c>
      <c r="F231" t="s">
        <v>1536</v>
      </c>
      <c r="H231" s="381" t="s">
        <v>575</v>
      </c>
    </row>
    <row r="232" spans="1:8" x14ac:dyDescent="0.25">
      <c r="A232" s="381">
        <v>220</v>
      </c>
      <c r="B232" t="s">
        <v>1542</v>
      </c>
      <c r="C232" t="s">
        <v>1543</v>
      </c>
      <c r="D232" t="s">
        <v>908</v>
      </c>
      <c r="E232" t="s">
        <v>908</v>
      </c>
      <c r="F232" t="s">
        <v>1536</v>
      </c>
      <c r="H232" s="381" t="s">
        <v>575</v>
      </c>
    </row>
    <row r="233" spans="1:8" x14ac:dyDescent="0.25">
      <c r="A233" s="381">
        <v>73220</v>
      </c>
      <c r="B233" t="s">
        <v>909</v>
      </c>
      <c r="C233" t="s">
        <v>1544</v>
      </c>
      <c r="D233" t="s">
        <v>910</v>
      </c>
      <c r="E233" t="s">
        <v>910</v>
      </c>
      <c r="F233" t="s">
        <v>1536</v>
      </c>
      <c r="H233" s="381" t="s">
        <v>575</v>
      </c>
    </row>
    <row r="234" spans="1:8" x14ac:dyDescent="0.25">
      <c r="A234" s="381">
        <v>494220</v>
      </c>
      <c r="B234" t="s">
        <v>911</v>
      </c>
      <c r="C234" t="s">
        <v>1545</v>
      </c>
      <c r="D234" t="s">
        <v>912</v>
      </c>
      <c r="E234" t="s">
        <v>912</v>
      </c>
      <c r="F234" t="s">
        <v>1536</v>
      </c>
      <c r="H234" s="381" t="s">
        <v>575</v>
      </c>
    </row>
    <row r="235" spans="1:8" x14ac:dyDescent="0.25">
      <c r="A235" s="381">
        <v>221</v>
      </c>
      <c r="B235" t="s">
        <v>370</v>
      </c>
      <c r="C235" t="s">
        <v>371</v>
      </c>
      <c r="D235" t="s">
        <v>12</v>
      </c>
      <c r="E235" t="s">
        <v>12</v>
      </c>
      <c r="F235" t="s">
        <v>1533</v>
      </c>
      <c r="H235" s="381" t="s">
        <v>575</v>
      </c>
    </row>
    <row r="236" spans="1:8" x14ac:dyDescent="0.25">
      <c r="A236" s="381">
        <v>2221</v>
      </c>
      <c r="B236" t="s">
        <v>372</v>
      </c>
      <c r="C236" t="s">
        <v>373</v>
      </c>
      <c r="D236" t="s">
        <v>786</v>
      </c>
      <c r="E236" t="s">
        <v>724</v>
      </c>
      <c r="F236" t="s">
        <v>1533</v>
      </c>
      <c r="H236" s="381" t="s">
        <v>575</v>
      </c>
    </row>
    <row r="237" spans="1:8" x14ac:dyDescent="0.25">
      <c r="A237" s="381">
        <v>88221</v>
      </c>
      <c r="B237" t="s">
        <v>374</v>
      </c>
      <c r="C237" t="s">
        <v>375</v>
      </c>
      <c r="D237" t="s">
        <v>249</v>
      </c>
      <c r="E237" t="s">
        <v>249</v>
      </c>
      <c r="F237" t="s">
        <v>1533</v>
      </c>
      <c r="H237" s="381" t="s">
        <v>575</v>
      </c>
    </row>
    <row r="238" spans="1:8" x14ac:dyDescent="0.25">
      <c r="A238" s="381">
        <v>72221</v>
      </c>
      <c r="B238" t="s">
        <v>376</v>
      </c>
      <c r="C238" t="s">
        <v>377</v>
      </c>
      <c r="D238" t="s">
        <v>252</v>
      </c>
      <c r="E238" t="s">
        <v>252</v>
      </c>
      <c r="F238" t="s">
        <v>1533</v>
      </c>
      <c r="H238" s="381" t="s">
        <v>575</v>
      </c>
    </row>
    <row r="239" spans="1:8" x14ac:dyDescent="0.25">
      <c r="A239" s="381">
        <v>93221</v>
      </c>
      <c r="B239" t="s">
        <v>378</v>
      </c>
      <c r="C239" t="s">
        <v>379</v>
      </c>
      <c r="D239" t="s">
        <v>255</v>
      </c>
      <c r="E239" t="s">
        <v>255</v>
      </c>
      <c r="F239" t="s">
        <v>1533</v>
      </c>
      <c r="H239" s="381" t="s">
        <v>575</v>
      </c>
    </row>
    <row r="240" spans="1:8" x14ac:dyDescent="0.25">
      <c r="A240" s="381">
        <v>5221</v>
      </c>
      <c r="B240" t="s">
        <v>380</v>
      </c>
      <c r="C240" t="s">
        <v>381</v>
      </c>
      <c r="D240" t="s">
        <v>787</v>
      </c>
      <c r="E240" t="s">
        <v>725</v>
      </c>
      <c r="F240" t="s">
        <v>1533</v>
      </c>
    </row>
    <row r="241" spans="1:8" x14ac:dyDescent="0.25">
      <c r="A241" s="381">
        <v>44221</v>
      </c>
      <c r="B241" t="s">
        <v>382</v>
      </c>
      <c r="C241" t="s">
        <v>383</v>
      </c>
      <c r="D241" t="s">
        <v>807</v>
      </c>
      <c r="E241" t="s">
        <v>744</v>
      </c>
      <c r="F241" t="s">
        <v>1533</v>
      </c>
    </row>
    <row r="242" spans="1:8" x14ac:dyDescent="0.25">
      <c r="A242" s="381">
        <v>73221</v>
      </c>
      <c r="B242" t="s">
        <v>384</v>
      </c>
      <c r="C242" t="s">
        <v>385</v>
      </c>
      <c r="D242" t="s">
        <v>236</v>
      </c>
      <c r="E242" t="s">
        <v>236</v>
      </c>
      <c r="F242" t="s">
        <v>1533</v>
      </c>
    </row>
    <row r="243" spans="1:8" x14ac:dyDescent="0.25">
      <c r="A243" s="381">
        <v>84221</v>
      </c>
      <c r="B243" t="s">
        <v>386</v>
      </c>
      <c r="C243" t="s">
        <v>387</v>
      </c>
      <c r="D243" t="s">
        <v>239</v>
      </c>
      <c r="E243" t="s">
        <v>239</v>
      </c>
      <c r="F243" t="s">
        <v>1533</v>
      </c>
    </row>
    <row r="244" spans="1:8" x14ac:dyDescent="0.25">
      <c r="A244" s="381">
        <v>71221</v>
      </c>
      <c r="B244" t="s">
        <v>388</v>
      </c>
      <c r="C244" t="s">
        <v>389</v>
      </c>
      <c r="D244" t="s">
        <v>242</v>
      </c>
      <c r="E244" t="s">
        <v>242</v>
      </c>
      <c r="F244" t="s">
        <v>1533</v>
      </c>
    </row>
    <row r="245" spans="1:8" x14ac:dyDescent="0.25">
      <c r="A245" s="381">
        <v>8221</v>
      </c>
      <c r="B245" t="s">
        <v>390</v>
      </c>
      <c r="C245" t="s">
        <v>391</v>
      </c>
      <c r="D245" t="s">
        <v>789</v>
      </c>
      <c r="E245" t="s">
        <v>727</v>
      </c>
      <c r="F245" t="s">
        <v>1533</v>
      </c>
    </row>
    <row r="246" spans="1:8" x14ac:dyDescent="0.25">
      <c r="A246" s="381">
        <v>222</v>
      </c>
      <c r="B246" t="s">
        <v>1797</v>
      </c>
      <c r="C246" t="s">
        <v>1798</v>
      </c>
      <c r="D246" t="s">
        <v>15</v>
      </c>
      <c r="E246" t="s">
        <v>15</v>
      </c>
      <c r="G246" t="s">
        <v>1799</v>
      </c>
    </row>
    <row r="247" spans="1:8" x14ac:dyDescent="0.25">
      <c r="A247" s="381">
        <v>41222</v>
      </c>
      <c r="B247" t="s">
        <v>1800</v>
      </c>
      <c r="C247" t="s">
        <v>1801</v>
      </c>
      <c r="D247" t="s">
        <v>1802</v>
      </c>
      <c r="E247" t="s">
        <v>1803</v>
      </c>
      <c r="G247" t="s">
        <v>1799</v>
      </c>
    </row>
    <row r="248" spans="1:8" x14ac:dyDescent="0.25">
      <c r="A248" s="381">
        <v>71222</v>
      </c>
      <c r="B248" t="s">
        <v>1804</v>
      </c>
      <c r="C248" t="s">
        <v>1805</v>
      </c>
      <c r="D248" t="s">
        <v>1779</v>
      </c>
      <c r="E248" t="s">
        <v>1779</v>
      </c>
      <c r="G248" t="s">
        <v>1799</v>
      </c>
    </row>
    <row r="249" spans="1:8" x14ac:dyDescent="0.25">
      <c r="A249" s="381">
        <v>84222</v>
      </c>
      <c r="B249" t="s">
        <v>1806</v>
      </c>
      <c r="C249" t="s">
        <v>1807</v>
      </c>
      <c r="D249" t="s">
        <v>1782</v>
      </c>
      <c r="E249" t="s">
        <v>1782</v>
      </c>
      <c r="G249" t="s">
        <v>1799</v>
      </c>
    </row>
    <row r="250" spans="1:8" x14ac:dyDescent="0.25">
      <c r="A250" s="381">
        <v>73222</v>
      </c>
      <c r="B250" t="s">
        <v>1808</v>
      </c>
      <c r="C250" t="s">
        <v>1809</v>
      </c>
      <c r="D250" t="s">
        <v>280</v>
      </c>
      <c r="E250" t="s">
        <v>280</v>
      </c>
      <c r="G250" t="s">
        <v>1799</v>
      </c>
    </row>
    <row r="251" spans="1:8" x14ac:dyDescent="0.25">
      <c r="A251" s="381">
        <v>6222</v>
      </c>
      <c r="B251" t="s">
        <v>1783</v>
      </c>
      <c r="C251" t="s">
        <v>1810</v>
      </c>
      <c r="D251" t="s">
        <v>1811</v>
      </c>
      <c r="E251" t="s">
        <v>1812</v>
      </c>
      <c r="G251" t="s">
        <v>1799</v>
      </c>
    </row>
    <row r="252" spans="1:8" x14ac:dyDescent="0.25">
      <c r="A252" s="381">
        <v>223</v>
      </c>
      <c r="B252" t="s">
        <v>231</v>
      </c>
      <c r="C252" t="s">
        <v>11</v>
      </c>
      <c r="D252" t="s">
        <v>12</v>
      </c>
      <c r="E252" t="s">
        <v>12</v>
      </c>
      <c r="G252" t="s">
        <v>1813</v>
      </c>
    </row>
    <row r="253" spans="1:8" x14ac:dyDescent="0.25">
      <c r="A253" s="381">
        <v>2223</v>
      </c>
      <c r="B253" t="s">
        <v>232</v>
      </c>
      <c r="C253" t="s">
        <v>1814</v>
      </c>
      <c r="D253" t="s">
        <v>786</v>
      </c>
      <c r="E253" t="s">
        <v>724</v>
      </c>
      <c r="G253" t="s">
        <v>1813</v>
      </c>
      <c r="H253" s="398" t="s">
        <v>1625</v>
      </c>
    </row>
    <row r="254" spans="1:8" x14ac:dyDescent="0.25">
      <c r="A254" s="381">
        <v>73223</v>
      </c>
      <c r="B254" t="s">
        <v>234</v>
      </c>
      <c r="C254" t="s">
        <v>1815</v>
      </c>
      <c r="D254" t="s">
        <v>236</v>
      </c>
      <c r="E254" t="s">
        <v>236</v>
      </c>
      <c r="G254" t="s">
        <v>1813</v>
      </c>
      <c r="H254" s="398" t="s">
        <v>1625</v>
      </c>
    </row>
    <row r="255" spans="1:8" x14ac:dyDescent="0.25">
      <c r="A255" s="381">
        <v>81223</v>
      </c>
      <c r="B255" t="s">
        <v>237</v>
      </c>
      <c r="C255" t="s">
        <v>1816</v>
      </c>
      <c r="D255" t="s">
        <v>239</v>
      </c>
      <c r="E255" t="s">
        <v>239</v>
      </c>
      <c r="G255" t="s">
        <v>1813</v>
      </c>
      <c r="H255" s="398" t="s">
        <v>1625</v>
      </c>
    </row>
    <row r="256" spans="1:8" x14ac:dyDescent="0.25">
      <c r="A256" s="381">
        <v>71223</v>
      </c>
      <c r="B256" t="s">
        <v>240</v>
      </c>
      <c r="C256" t="s">
        <v>1817</v>
      </c>
      <c r="D256" t="s">
        <v>242</v>
      </c>
      <c r="E256" t="s">
        <v>242</v>
      </c>
      <c r="G256" t="s">
        <v>1813</v>
      </c>
      <c r="H256" s="398" t="s">
        <v>1625</v>
      </c>
    </row>
    <row r="257" spans="1:8" x14ac:dyDescent="0.25">
      <c r="A257" s="381">
        <v>5223</v>
      </c>
      <c r="B257" t="s">
        <v>243</v>
      </c>
      <c r="C257" t="s">
        <v>1818</v>
      </c>
      <c r="D257" t="s">
        <v>787</v>
      </c>
      <c r="E257" t="s">
        <v>725</v>
      </c>
      <c r="G257" t="s">
        <v>1813</v>
      </c>
      <c r="H257" s="398" t="s">
        <v>1625</v>
      </c>
    </row>
    <row r="258" spans="1:8" x14ac:dyDescent="0.25">
      <c r="A258" s="381">
        <v>33223</v>
      </c>
      <c r="B258" t="s">
        <v>245</v>
      </c>
      <c r="C258" t="s">
        <v>1819</v>
      </c>
      <c r="D258" t="s">
        <v>788</v>
      </c>
      <c r="E258" t="s">
        <v>726</v>
      </c>
      <c r="G258" t="s">
        <v>1813</v>
      </c>
      <c r="H258" s="398" t="s">
        <v>1625</v>
      </c>
    </row>
    <row r="259" spans="1:8" x14ac:dyDescent="0.25">
      <c r="A259" s="381">
        <v>86223</v>
      </c>
      <c r="B259" t="s">
        <v>247</v>
      </c>
      <c r="C259" t="s">
        <v>1820</v>
      </c>
      <c r="D259" t="s">
        <v>249</v>
      </c>
      <c r="E259" t="s">
        <v>249</v>
      </c>
      <c r="G259" t="s">
        <v>1813</v>
      </c>
      <c r="H259" s="398" t="s">
        <v>1625</v>
      </c>
    </row>
    <row r="260" spans="1:8" x14ac:dyDescent="0.25">
      <c r="A260" s="381">
        <v>72223</v>
      </c>
      <c r="B260" t="s">
        <v>250</v>
      </c>
      <c r="C260" t="s">
        <v>1821</v>
      </c>
      <c r="D260" t="s">
        <v>252</v>
      </c>
      <c r="E260" t="s">
        <v>252</v>
      </c>
      <c r="G260" t="s">
        <v>1813</v>
      </c>
    </row>
    <row r="261" spans="1:8" x14ac:dyDescent="0.25">
      <c r="A261" s="381">
        <v>92223</v>
      </c>
      <c r="B261" t="s">
        <v>253</v>
      </c>
      <c r="C261" t="s">
        <v>1822</v>
      </c>
      <c r="D261" t="s">
        <v>255</v>
      </c>
      <c r="E261" t="s">
        <v>255</v>
      </c>
      <c r="G261" t="s">
        <v>1813</v>
      </c>
    </row>
    <row r="262" spans="1:8" x14ac:dyDescent="0.25">
      <c r="A262" s="381">
        <v>8223</v>
      </c>
      <c r="B262" t="s">
        <v>256</v>
      </c>
      <c r="C262" t="s">
        <v>1823</v>
      </c>
      <c r="D262" t="s">
        <v>789</v>
      </c>
      <c r="E262" t="s">
        <v>727</v>
      </c>
      <c r="G262" t="s">
        <v>1813</v>
      </c>
    </row>
    <row r="263" spans="1:8" x14ac:dyDescent="0.25">
      <c r="A263" s="381">
        <v>224</v>
      </c>
      <c r="B263" t="s">
        <v>231</v>
      </c>
      <c r="C263" t="s">
        <v>11</v>
      </c>
      <c r="D263" t="s">
        <v>12</v>
      </c>
      <c r="E263" t="s">
        <v>12</v>
      </c>
      <c r="G263" t="s">
        <v>1824</v>
      </c>
      <c r="H263" s="398" t="s">
        <v>1625</v>
      </c>
    </row>
    <row r="264" spans="1:8" x14ac:dyDescent="0.25">
      <c r="A264" s="381">
        <v>2224</v>
      </c>
      <c r="B264" t="s">
        <v>232</v>
      </c>
      <c r="C264" t="s">
        <v>1825</v>
      </c>
      <c r="D264" t="s">
        <v>786</v>
      </c>
      <c r="E264" t="s">
        <v>724</v>
      </c>
      <c r="G264" t="s">
        <v>1824</v>
      </c>
    </row>
    <row r="265" spans="1:8" x14ac:dyDescent="0.25">
      <c r="A265" s="381">
        <v>73224</v>
      </c>
      <c r="B265" t="s">
        <v>234</v>
      </c>
      <c r="C265" t="s">
        <v>1826</v>
      </c>
      <c r="D265" t="s">
        <v>236</v>
      </c>
      <c r="E265" t="s">
        <v>236</v>
      </c>
      <c r="G265" t="s">
        <v>1824</v>
      </c>
    </row>
    <row r="266" spans="1:8" x14ac:dyDescent="0.25">
      <c r="A266" s="381">
        <v>81224</v>
      </c>
      <c r="B266" t="s">
        <v>237</v>
      </c>
      <c r="C266" t="s">
        <v>1827</v>
      </c>
      <c r="D266" t="s">
        <v>239</v>
      </c>
      <c r="E266" t="s">
        <v>239</v>
      </c>
      <c r="G266" t="s">
        <v>1824</v>
      </c>
    </row>
    <row r="267" spans="1:8" x14ac:dyDescent="0.25">
      <c r="A267" s="381">
        <v>71224</v>
      </c>
      <c r="B267" t="s">
        <v>240</v>
      </c>
      <c r="C267" t="s">
        <v>1828</v>
      </c>
      <c r="D267" t="s">
        <v>242</v>
      </c>
      <c r="E267" t="s">
        <v>242</v>
      </c>
      <c r="G267" t="s">
        <v>1824</v>
      </c>
    </row>
    <row r="268" spans="1:8" x14ac:dyDescent="0.25">
      <c r="A268" s="381">
        <v>5224</v>
      </c>
      <c r="B268" t="s">
        <v>243</v>
      </c>
      <c r="C268" t="s">
        <v>1829</v>
      </c>
      <c r="D268" t="s">
        <v>787</v>
      </c>
      <c r="E268" t="s">
        <v>725</v>
      </c>
      <c r="G268" t="s">
        <v>1824</v>
      </c>
    </row>
    <row r="269" spans="1:8" x14ac:dyDescent="0.25">
      <c r="A269" s="381">
        <v>425224</v>
      </c>
      <c r="B269" t="s">
        <v>1830</v>
      </c>
      <c r="C269" t="s">
        <v>1831</v>
      </c>
      <c r="D269" t="s">
        <v>807</v>
      </c>
      <c r="E269" t="s">
        <v>744</v>
      </c>
      <c r="G269" t="s">
        <v>1824</v>
      </c>
    </row>
    <row r="270" spans="1:8" x14ac:dyDescent="0.25">
      <c r="A270" s="381">
        <v>86224</v>
      </c>
      <c r="B270" t="s">
        <v>247</v>
      </c>
      <c r="C270" t="s">
        <v>1832</v>
      </c>
      <c r="D270" t="s">
        <v>249</v>
      </c>
      <c r="E270" t="s">
        <v>249</v>
      </c>
      <c r="G270" t="s">
        <v>1824</v>
      </c>
    </row>
    <row r="271" spans="1:8" x14ac:dyDescent="0.25">
      <c r="A271" s="381">
        <v>72224</v>
      </c>
      <c r="B271" t="s">
        <v>250</v>
      </c>
      <c r="C271" t="s">
        <v>1833</v>
      </c>
      <c r="D271" t="s">
        <v>252</v>
      </c>
      <c r="E271" t="s">
        <v>252</v>
      </c>
      <c r="G271" t="s">
        <v>1824</v>
      </c>
    </row>
    <row r="272" spans="1:8" x14ac:dyDescent="0.25">
      <c r="A272" s="381">
        <v>92224</v>
      </c>
      <c r="B272" t="s">
        <v>253</v>
      </c>
      <c r="C272" t="s">
        <v>1834</v>
      </c>
      <c r="D272" t="s">
        <v>255</v>
      </c>
      <c r="E272" t="s">
        <v>255</v>
      </c>
      <c r="G272" t="s">
        <v>1824</v>
      </c>
    </row>
    <row r="273" spans="1:8" x14ac:dyDescent="0.25">
      <c r="A273" s="381">
        <v>8224</v>
      </c>
      <c r="B273" t="s">
        <v>256</v>
      </c>
      <c r="C273" t="s">
        <v>1835</v>
      </c>
      <c r="D273" t="s">
        <v>789</v>
      </c>
      <c r="E273" t="s">
        <v>727</v>
      </c>
      <c r="G273" t="s">
        <v>1824</v>
      </c>
    </row>
    <row r="274" spans="1:8" x14ac:dyDescent="0.25">
      <c r="A274" s="381">
        <v>225</v>
      </c>
      <c r="B274" t="s">
        <v>231</v>
      </c>
      <c r="C274" t="s">
        <v>1836</v>
      </c>
      <c r="D274" t="s">
        <v>12</v>
      </c>
      <c r="E274" t="s">
        <v>12</v>
      </c>
      <c r="G274" t="s">
        <v>1837</v>
      </c>
    </row>
    <row r="275" spans="1:8" x14ac:dyDescent="0.25">
      <c r="A275" s="381">
        <v>2225</v>
      </c>
      <c r="B275" t="s">
        <v>232</v>
      </c>
      <c r="C275" t="s">
        <v>1838</v>
      </c>
      <c r="D275" t="s">
        <v>786</v>
      </c>
      <c r="E275" t="s">
        <v>724</v>
      </c>
      <c r="G275" t="s">
        <v>1837</v>
      </c>
      <c r="H275" s="398" t="s">
        <v>1625</v>
      </c>
    </row>
    <row r="276" spans="1:8" x14ac:dyDescent="0.25">
      <c r="A276" s="381">
        <v>73225</v>
      </c>
      <c r="B276" t="s">
        <v>234</v>
      </c>
      <c r="C276" t="s">
        <v>1839</v>
      </c>
      <c r="D276" t="s">
        <v>236</v>
      </c>
      <c r="E276" t="s">
        <v>236</v>
      </c>
      <c r="G276" t="s">
        <v>1837</v>
      </c>
      <c r="H276" s="398" t="s">
        <v>1625</v>
      </c>
    </row>
    <row r="277" spans="1:8" x14ac:dyDescent="0.25">
      <c r="A277" s="381">
        <v>81225</v>
      </c>
      <c r="B277" t="s">
        <v>237</v>
      </c>
      <c r="C277" t="s">
        <v>1840</v>
      </c>
      <c r="D277" t="s">
        <v>239</v>
      </c>
      <c r="E277" t="s">
        <v>239</v>
      </c>
      <c r="G277" t="s">
        <v>1837</v>
      </c>
      <c r="H277" s="398" t="s">
        <v>1625</v>
      </c>
    </row>
    <row r="278" spans="1:8" x14ac:dyDescent="0.25">
      <c r="A278" s="381">
        <v>71225</v>
      </c>
      <c r="B278" t="s">
        <v>240</v>
      </c>
      <c r="C278" t="s">
        <v>1841</v>
      </c>
      <c r="D278" t="s">
        <v>242</v>
      </c>
      <c r="E278" t="s">
        <v>242</v>
      </c>
      <c r="G278" t="s">
        <v>1837</v>
      </c>
      <c r="H278" s="398" t="s">
        <v>1625</v>
      </c>
    </row>
    <row r="279" spans="1:8" x14ac:dyDescent="0.25">
      <c r="A279" s="381">
        <v>5225</v>
      </c>
      <c r="B279" t="s">
        <v>243</v>
      </c>
      <c r="C279" t="s">
        <v>1842</v>
      </c>
      <c r="D279" t="s">
        <v>787</v>
      </c>
      <c r="E279" t="s">
        <v>725</v>
      </c>
      <c r="G279" t="s">
        <v>1837</v>
      </c>
      <c r="H279" s="398" t="s">
        <v>1625</v>
      </c>
    </row>
    <row r="280" spans="1:8" x14ac:dyDescent="0.25">
      <c r="A280" s="381">
        <v>426225</v>
      </c>
      <c r="B280" t="s">
        <v>1843</v>
      </c>
      <c r="C280" t="s">
        <v>1844</v>
      </c>
      <c r="D280" t="s">
        <v>1845</v>
      </c>
      <c r="E280" t="s">
        <v>1846</v>
      </c>
      <c r="G280" t="s">
        <v>1837</v>
      </c>
    </row>
    <row r="281" spans="1:8" x14ac:dyDescent="0.25">
      <c r="A281" s="381">
        <v>86225</v>
      </c>
      <c r="B281" t="s">
        <v>247</v>
      </c>
      <c r="C281" t="s">
        <v>1847</v>
      </c>
      <c r="D281" t="s">
        <v>249</v>
      </c>
      <c r="E281" t="s">
        <v>249</v>
      </c>
      <c r="G281" t="s">
        <v>1837</v>
      </c>
    </row>
    <row r="282" spans="1:8" x14ac:dyDescent="0.25">
      <c r="A282" s="381">
        <v>72225</v>
      </c>
      <c r="B282" t="s">
        <v>250</v>
      </c>
      <c r="C282" t="s">
        <v>1848</v>
      </c>
      <c r="D282" t="s">
        <v>252</v>
      </c>
      <c r="E282" t="s">
        <v>252</v>
      </c>
      <c r="G282" t="s">
        <v>1837</v>
      </c>
    </row>
    <row r="283" spans="1:8" x14ac:dyDescent="0.25">
      <c r="A283" s="381">
        <v>92225</v>
      </c>
      <c r="B283" t="s">
        <v>253</v>
      </c>
      <c r="C283" t="s">
        <v>1849</v>
      </c>
      <c r="D283" t="s">
        <v>255</v>
      </c>
      <c r="E283" t="s">
        <v>255</v>
      </c>
      <c r="G283" t="s">
        <v>1837</v>
      </c>
    </row>
    <row r="284" spans="1:8" x14ac:dyDescent="0.25">
      <c r="A284" s="381">
        <v>8225</v>
      </c>
      <c r="B284" t="s">
        <v>256</v>
      </c>
      <c r="C284" t="s">
        <v>1850</v>
      </c>
      <c r="D284" t="s">
        <v>789</v>
      </c>
      <c r="E284" t="s">
        <v>727</v>
      </c>
      <c r="G284" t="s">
        <v>1837</v>
      </c>
    </row>
    <row r="285" spans="1:8" x14ac:dyDescent="0.25">
      <c r="A285" s="381">
        <v>247</v>
      </c>
      <c r="B285" t="s">
        <v>258</v>
      </c>
      <c r="C285" t="s">
        <v>1851</v>
      </c>
      <c r="D285" t="s">
        <v>14</v>
      </c>
      <c r="E285" t="s">
        <v>14</v>
      </c>
      <c r="G285" t="s">
        <v>1852</v>
      </c>
    </row>
    <row r="286" spans="1:8" x14ac:dyDescent="0.25">
      <c r="A286" s="381">
        <v>44247</v>
      </c>
      <c r="B286" t="s">
        <v>259</v>
      </c>
      <c r="C286" t="s">
        <v>1853</v>
      </c>
      <c r="D286" t="s">
        <v>790</v>
      </c>
      <c r="E286" t="s">
        <v>728</v>
      </c>
      <c r="G286" t="s">
        <v>1852</v>
      </c>
    </row>
    <row r="287" spans="1:8" x14ac:dyDescent="0.25">
      <c r="A287" s="381">
        <v>71247</v>
      </c>
      <c r="B287" t="s">
        <v>261</v>
      </c>
      <c r="C287" t="s">
        <v>1854</v>
      </c>
      <c r="D287" t="s">
        <v>263</v>
      </c>
      <c r="E287" t="s">
        <v>263</v>
      </c>
      <c r="G287" t="s">
        <v>1852</v>
      </c>
    </row>
    <row r="288" spans="1:8" x14ac:dyDescent="0.25">
      <c r="A288" s="381">
        <v>84247</v>
      </c>
      <c r="B288" t="s">
        <v>264</v>
      </c>
      <c r="C288" t="s">
        <v>1855</v>
      </c>
      <c r="D288" t="s">
        <v>266</v>
      </c>
      <c r="E288" t="s">
        <v>266</v>
      </c>
      <c r="G288" t="s">
        <v>1852</v>
      </c>
    </row>
    <row r="289" spans="1:7" x14ac:dyDescent="0.25">
      <c r="A289" s="381">
        <v>3247</v>
      </c>
      <c r="B289" t="s">
        <v>267</v>
      </c>
      <c r="C289" t="s">
        <v>1856</v>
      </c>
      <c r="D289" t="s">
        <v>791</v>
      </c>
      <c r="E289" t="s">
        <v>729</v>
      </c>
      <c r="G289" t="s">
        <v>1852</v>
      </c>
    </row>
    <row r="290" spans="1:7" x14ac:dyDescent="0.25">
      <c r="A290" s="381">
        <v>73247</v>
      </c>
      <c r="B290" t="s">
        <v>269</v>
      </c>
      <c r="C290" t="s">
        <v>1857</v>
      </c>
      <c r="D290" t="s">
        <v>271</v>
      </c>
      <c r="E290" t="s">
        <v>271</v>
      </c>
      <c r="G290" t="s">
        <v>1852</v>
      </c>
    </row>
    <row r="291" spans="1:7" x14ac:dyDescent="0.25">
      <c r="A291" s="381">
        <v>93247</v>
      </c>
      <c r="B291" t="s">
        <v>272</v>
      </c>
      <c r="C291" t="s">
        <v>1858</v>
      </c>
      <c r="D291" t="s">
        <v>274</v>
      </c>
      <c r="E291" t="s">
        <v>274</v>
      </c>
      <c r="G291" t="s">
        <v>1852</v>
      </c>
    </row>
    <row r="292" spans="1:7" x14ac:dyDescent="0.25">
      <c r="A292" s="381">
        <v>6247</v>
      </c>
      <c r="B292" t="s">
        <v>275</v>
      </c>
      <c r="C292" t="s">
        <v>1859</v>
      </c>
      <c r="D292" t="s">
        <v>792</v>
      </c>
      <c r="E292" t="s">
        <v>730</v>
      </c>
      <c r="G292" t="s">
        <v>1852</v>
      </c>
    </row>
    <row r="293" spans="1:7" x14ac:dyDescent="0.25">
      <c r="A293" s="381">
        <v>248</v>
      </c>
      <c r="B293" t="s">
        <v>258</v>
      </c>
      <c r="C293" t="s">
        <v>1860</v>
      </c>
      <c r="D293" t="s">
        <v>14</v>
      </c>
      <c r="E293" t="s">
        <v>14</v>
      </c>
      <c r="G293" t="s">
        <v>1861</v>
      </c>
    </row>
    <row r="294" spans="1:7" x14ac:dyDescent="0.25">
      <c r="A294" s="381">
        <v>41248</v>
      </c>
      <c r="B294" t="s">
        <v>1862</v>
      </c>
      <c r="C294" t="s">
        <v>1863</v>
      </c>
      <c r="D294" t="s">
        <v>1864</v>
      </c>
      <c r="E294" t="s">
        <v>1865</v>
      </c>
      <c r="G294" t="s">
        <v>1861</v>
      </c>
    </row>
    <row r="295" spans="1:7" x14ac:dyDescent="0.25">
      <c r="A295" s="381">
        <v>71248</v>
      </c>
      <c r="B295" t="s">
        <v>261</v>
      </c>
      <c r="C295" t="s">
        <v>1866</v>
      </c>
      <c r="D295" t="s">
        <v>263</v>
      </c>
      <c r="E295" t="s">
        <v>263</v>
      </c>
      <c r="G295" t="s">
        <v>1861</v>
      </c>
    </row>
    <row r="296" spans="1:7" x14ac:dyDescent="0.25">
      <c r="A296" s="381">
        <v>83248</v>
      </c>
      <c r="B296" t="s">
        <v>264</v>
      </c>
      <c r="C296" t="s">
        <v>1867</v>
      </c>
      <c r="D296" t="s">
        <v>266</v>
      </c>
      <c r="E296" t="s">
        <v>266</v>
      </c>
      <c r="G296" t="s">
        <v>1861</v>
      </c>
    </row>
    <row r="297" spans="1:7" x14ac:dyDescent="0.25">
      <c r="A297" s="381">
        <v>3248</v>
      </c>
      <c r="B297" t="s">
        <v>267</v>
      </c>
      <c r="C297" t="s">
        <v>1868</v>
      </c>
      <c r="D297" t="s">
        <v>791</v>
      </c>
      <c r="E297" t="s">
        <v>729</v>
      </c>
      <c r="G297" t="s">
        <v>1861</v>
      </c>
    </row>
    <row r="298" spans="1:7" x14ac:dyDescent="0.25">
      <c r="A298" s="381">
        <v>73248</v>
      </c>
      <c r="B298" t="s">
        <v>269</v>
      </c>
      <c r="C298" t="s">
        <v>1869</v>
      </c>
      <c r="D298" t="s">
        <v>271</v>
      </c>
      <c r="E298" t="s">
        <v>271</v>
      </c>
      <c r="G298" t="s">
        <v>1861</v>
      </c>
    </row>
    <row r="299" spans="1:7" x14ac:dyDescent="0.25">
      <c r="A299" s="381">
        <v>93248</v>
      </c>
      <c r="B299" t="s">
        <v>272</v>
      </c>
      <c r="C299" t="s">
        <v>1870</v>
      </c>
      <c r="D299" t="s">
        <v>274</v>
      </c>
      <c r="E299" t="s">
        <v>274</v>
      </c>
      <c r="G299" t="s">
        <v>1861</v>
      </c>
    </row>
    <row r="300" spans="1:7" x14ac:dyDescent="0.25">
      <c r="A300" s="381">
        <v>6248</v>
      </c>
      <c r="B300" t="s">
        <v>275</v>
      </c>
      <c r="C300" t="s">
        <v>1871</v>
      </c>
      <c r="D300" t="s">
        <v>792</v>
      </c>
      <c r="E300" t="s">
        <v>730</v>
      </c>
      <c r="G300" t="s">
        <v>1861</v>
      </c>
    </row>
    <row r="301" spans="1:7" x14ac:dyDescent="0.25">
      <c r="A301" s="381">
        <v>300</v>
      </c>
      <c r="B301" t="s">
        <v>133</v>
      </c>
      <c r="C301" t="s">
        <v>133</v>
      </c>
      <c r="D301" t="s">
        <v>133</v>
      </c>
      <c r="E301" t="s">
        <v>133</v>
      </c>
    </row>
    <row r="302" spans="1:7" x14ac:dyDescent="0.25">
      <c r="A302" s="381">
        <v>301</v>
      </c>
      <c r="B302" t="s">
        <v>1546</v>
      </c>
      <c r="C302" t="s">
        <v>1872</v>
      </c>
      <c r="D302" t="s">
        <v>1546</v>
      </c>
      <c r="E302" t="s">
        <v>1547</v>
      </c>
      <c r="F302" t="s">
        <v>1873</v>
      </c>
    </row>
    <row r="303" spans="1:7" x14ac:dyDescent="0.25">
      <c r="A303" s="381">
        <v>302</v>
      </c>
      <c r="B303" t="s">
        <v>133</v>
      </c>
      <c r="C303" t="s">
        <v>133</v>
      </c>
      <c r="D303" t="s">
        <v>133</v>
      </c>
      <c r="E303" t="s">
        <v>133</v>
      </c>
    </row>
    <row r="304" spans="1:7" x14ac:dyDescent="0.25">
      <c r="A304" s="381">
        <v>303</v>
      </c>
      <c r="B304" t="s">
        <v>133</v>
      </c>
      <c r="C304" t="s">
        <v>133</v>
      </c>
      <c r="D304" t="s">
        <v>133</v>
      </c>
      <c r="E304" t="s">
        <v>133</v>
      </c>
    </row>
    <row r="305" spans="1:6" x14ac:dyDescent="0.25">
      <c r="A305" s="381">
        <v>304</v>
      </c>
      <c r="B305" t="s">
        <v>1874</v>
      </c>
      <c r="C305" t="s">
        <v>1875</v>
      </c>
      <c r="D305" t="s">
        <v>1874</v>
      </c>
      <c r="E305" t="s">
        <v>1876</v>
      </c>
      <c r="F305" t="s">
        <v>1873</v>
      </c>
    </row>
    <row r="306" spans="1:6" x14ac:dyDescent="0.25">
      <c r="A306" s="381">
        <v>305</v>
      </c>
      <c r="B306" t="s">
        <v>1877</v>
      </c>
      <c r="C306" t="s">
        <v>1878</v>
      </c>
      <c r="D306" t="s">
        <v>1877</v>
      </c>
      <c r="E306" t="s">
        <v>1879</v>
      </c>
    </row>
    <row r="307" spans="1:6" x14ac:dyDescent="0.25">
      <c r="A307" s="381">
        <v>306</v>
      </c>
      <c r="B307" t="s">
        <v>133</v>
      </c>
      <c r="C307" t="s">
        <v>133</v>
      </c>
      <c r="D307" t="s">
        <v>133</v>
      </c>
      <c r="E307" t="s">
        <v>133</v>
      </c>
    </row>
    <row r="308" spans="1:6" x14ac:dyDescent="0.25">
      <c r="A308" s="381">
        <v>307</v>
      </c>
      <c r="B308" t="s">
        <v>133</v>
      </c>
      <c r="C308" t="s">
        <v>133</v>
      </c>
      <c r="D308" t="s">
        <v>133</v>
      </c>
      <c r="E308" t="s">
        <v>133</v>
      </c>
    </row>
    <row r="309" spans="1:6" x14ac:dyDescent="0.25">
      <c r="A309" s="381">
        <v>308</v>
      </c>
      <c r="B309" t="s">
        <v>133</v>
      </c>
      <c r="C309" t="s">
        <v>133</v>
      </c>
      <c r="D309" t="s">
        <v>133</v>
      </c>
      <c r="E309" t="s">
        <v>133</v>
      </c>
    </row>
    <row r="310" spans="1:6" x14ac:dyDescent="0.25">
      <c r="A310" s="381">
        <v>309</v>
      </c>
      <c r="B310" t="s">
        <v>133</v>
      </c>
      <c r="C310" t="s">
        <v>133</v>
      </c>
      <c r="D310" t="s">
        <v>133</v>
      </c>
      <c r="E310" t="s">
        <v>133</v>
      </c>
    </row>
    <row r="311" spans="1:6" x14ac:dyDescent="0.25">
      <c r="A311" s="381">
        <v>310</v>
      </c>
      <c r="B311" t="s">
        <v>133</v>
      </c>
      <c r="C311" t="s">
        <v>133</v>
      </c>
      <c r="D311" t="s">
        <v>133</v>
      </c>
      <c r="E311" t="s">
        <v>133</v>
      </c>
    </row>
    <row r="312" spans="1:6" x14ac:dyDescent="0.25">
      <c r="A312" s="381">
        <v>311</v>
      </c>
      <c r="B312" t="s">
        <v>105</v>
      </c>
      <c r="C312" t="s">
        <v>1880</v>
      </c>
      <c r="D312" t="s">
        <v>105</v>
      </c>
      <c r="E312" t="s">
        <v>106</v>
      </c>
      <c r="F312" t="s">
        <v>1873</v>
      </c>
    </row>
    <row r="313" spans="1:6" x14ac:dyDescent="0.25">
      <c r="A313" s="381">
        <v>312</v>
      </c>
      <c r="B313" t="s">
        <v>1480</v>
      </c>
      <c r="C313" t="s">
        <v>1881</v>
      </c>
      <c r="D313" t="s">
        <v>1481</v>
      </c>
      <c r="E313" t="s">
        <v>1482</v>
      </c>
      <c r="F313" t="s">
        <v>1882</v>
      </c>
    </row>
    <row r="314" spans="1:6" x14ac:dyDescent="0.25">
      <c r="A314" s="381">
        <v>313</v>
      </c>
      <c r="B314" t="s">
        <v>1508</v>
      </c>
      <c r="C314" t="s">
        <v>1883</v>
      </c>
      <c r="D314" t="s">
        <v>1472</v>
      </c>
      <c r="E314" t="s">
        <v>1473</v>
      </c>
      <c r="F314" t="s">
        <v>1884</v>
      </c>
    </row>
    <row r="315" spans="1:6" x14ac:dyDescent="0.25">
      <c r="A315" s="381">
        <v>314</v>
      </c>
      <c r="B315" t="s">
        <v>133</v>
      </c>
      <c r="C315" t="s">
        <v>133</v>
      </c>
      <c r="D315" t="s">
        <v>133</v>
      </c>
      <c r="E315" t="s">
        <v>133</v>
      </c>
    </row>
    <row r="316" spans="1:6" x14ac:dyDescent="0.25">
      <c r="A316" s="381">
        <v>315</v>
      </c>
      <c r="B316" t="s">
        <v>133</v>
      </c>
      <c r="C316" t="s">
        <v>133</v>
      </c>
      <c r="D316" t="s">
        <v>133</v>
      </c>
      <c r="E316" t="s">
        <v>133</v>
      </c>
    </row>
    <row r="317" spans="1:6" x14ac:dyDescent="0.25">
      <c r="A317" s="381">
        <v>316</v>
      </c>
      <c r="B317" t="s">
        <v>133</v>
      </c>
      <c r="C317" t="s">
        <v>133</v>
      </c>
      <c r="D317" t="s">
        <v>133</v>
      </c>
      <c r="E317" t="s">
        <v>133</v>
      </c>
    </row>
    <row r="318" spans="1:6" x14ac:dyDescent="0.25">
      <c r="A318" s="381">
        <v>317</v>
      </c>
      <c r="B318" t="s">
        <v>133</v>
      </c>
      <c r="C318" t="s">
        <v>133</v>
      </c>
      <c r="D318" t="s">
        <v>133</v>
      </c>
      <c r="E318" t="s">
        <v>133</v>
      </c>
    </row>
    <row r="319" spans="1:6" x14ac:dyDescent="0.25">
      <c r="A319" s="381">
        <v>318</v>
      </c>
      <c r="B319" t="s">
        <v>133</v>
      </c>
      <c r="C319" t="s">
        <v>133</v>
      </c>
      <c r="D319" t="s">
        <v>133</v>
      </c>
      <c r="E319" t="s">
        <v>133</v>
      </c>
    </row>
    <row r="320" spans="1:6" x14ac:dyDescent="0.25">
      <c r="A320" s="381">
        <v>319</v>
      </c>
      <c r="B320" t="s">
        <v>133</v>
      </c>
      <c r="C320" t="s">
        <v>133</v>
      </c>
      <c r="D320" t="s">
        <v>133</v>
      </c>
      <c r="E320" t="s">
        <v>133</v>
      </c>
    </row>
    <row r="321" spans="1:6" x14ac:dyDescent="0.25">
      <c r="A321" s="381">
        <v>320</v>
      </c>
      <c r="B321" t="s">
        <v>133</v>
      </c>
      <c r="C321" t="s">
        <v>133</v>
      </c>
      <c r="D321" t="s">
        <v>133</v>
      </c>
      <c r="E321" t="s">
        <v>133</v>
      </c>
    </row>
    <row r="322" spans="1:6" x14ac:dyDescent="0.25">
      <c r="A322" s="381">
        <v>321</v>
      </c>
      <c r="B322" t="s">
        <v>133</v>
      </c>
      <c r="C322" t="s">
        <v>133</v>
      </c>
      <c r="D322" t="s">
        <v>133</v>
      </c>
      <c r="E322" t="s">
        <v>133</v>
      </c>
    </row>
    <row r="323" spans="1:6" x14ac:dyDescent="0.25">
      <c r="A323" s="381">
        <v>322</v>
      </c>
      <c r="B323" t="s">
        <v>133</v>
      </c>
      <c r="C323" t="s">
        <v>133</v>
      </c>
      <c r="D323" t="s">
        <v>133</v>
      </c>
      <c r="E323" t="s">
        <v>133</v>
      </c>
    </row>
    <row r="324" spans="1:6" x14ac:dyDescent="0.25">
      <c r="A324" s="381">
        <v>323</v>
      </c>
      <c r="B324" t="s">
        <v>133</v>
      </c>
      <c r="C324" t="s">
        <v>133</v>
      </c>
      <c r="D324" t="s">
        <v>133</v>
      </c>
      <c r="E324" t="s">
        <v>133</v>
      </c>
    </row>
    <row r="325" spans="1:6" x14ac:dyDescent="0.25">
      <c r="A325" s="381">
        <v>324</v>
      </c>
      <c r="B325" t="s">
        <v>133</v>
      </c>
      <c r="C325" t="s">
        <v>133</v>
      </c>
      <c r="D325" t="s">
        <v>133</v>
      </c>
      <c r="E325" t="s">
        <v>133</v>
      </c>
    </row>
    <row r="326" spans="1:6" x14ac:dyDescent="0.25">
      <c r="A326" s="381">
        <v>325</v>
      </c>
      <c r="B326" t="s">
        <v>133</v>
      </c>
      <c r="C326" t="s">
        <v>133</v>
      </c>
      <c r="D326" t="s">
        <v>133</v>
      </c>
      <c r="E326" t="s">
        <v>133</v>
      </c>
    </row>
    <row r="327" spans="1:6" x14ac:dyDescent="0.25">
      <c r="A327" s="381">
        <v>326</v>
      </c>
      <c r="B327" t="s">
        <v>133</v>
      </c>
      <c r="C327" t="s">
        <v>133</v>
      </c>
      <c r="D327" t="s">
        <v>133</v>
      </c>
      <c r="E327" t="s">
        <v>133</v>
      </c>
    </row>
    <row r="328" spans="1:6" x14ac:dyDescent="0.25">
      <c r="A328" s="381">
        <v>327</v>
      </c>
      <c r="B328" t="s">
        <v>133</v>
      </c>
      <c r="C328" t="s">
        <v>133</v>
      </c>
      <c r="D328" t="s">
        <v>133</v>
      </c>
      <c r="E328" t="s">
        <v>133</v>
      </c>
    </row>
    <row r="329" spans="1:6" x14ac:dyDescent="0.25">
      <c r="A329" s="381">
        <v>328</v>
      </c>
      <c r="B329" t="s">
        <v>133</v>
      </c>
      <c r="C329" t="s">
        <v>133</v>
      </c>
      <c r="D329" t="s">
        <v>133</v>
      </c>
      <c r="E329" t="s">
        <v>133</v>
      </c>
    </row>
    <row r="330" spans="1:6" x14ac:dyDescent="0.25">
      <c r="A330" s="381">
        <v>329</v>
      </c>
      <c r="B330" t="s">
        <v>133</v>
      </c>
      <c r="C330" t="s">
        <v>133</v>
      </c>
      <c r="D330" t="s">
        <v>133</v>
      </c>
      <c r="E330" t="s">
        <v>133</v>
      </c>
    </row>
    <row r="331" spans="1:6" x14ac:dyDescent="0.25">
      <c r="A331" s="381">
        <v>330</v>
      </c>
      <c r="B331" t="s">
        <v>133</v>
      </c>
      <c r="C331" t="s">
        <v>133</v>
      </c>
      <c r="D331" t="s">
        <v>133</v>
      </c>
      <c r="E331" t="s">
        <v>133</v>
      </c>
    </row>
    <row r="332" spans="1:6" x14ac:dyDescent="0.25">
      <c r="A332" s="381">
        <v>331</v>
      </c>
      <c r="B332" t="s">
        <v>133</v>
      </c>
      <c r="C332" t="s">
        <v>133</v>
      </c>
      <c r="D332" t="s">
        <v>133</v>
      </c>
      <c r="E332" t="s">
        <v>133</v>
      </c>
    </row>
    <row r="333" spans="1:6" x14ac:dyDescent="0.25">
      <c r="A333" s="381">
        <v>332</v>
      </c>
      <c r="B333" t="s">
        <v>1885</v>
      </c>
      <c r="C333" t="s">
        <v>1886</v>
      </c>
      <c r="D333" t="s">
        <v>1885</v>
      </c>
      <c r="E333" t="s">
        <v>1887</v>
      </c>
    </row>
    <row r="334" spans="1:6" x14ac:dyDescent="0.25">
      <c r="A334" s="381">
        <v>333</v>
      </c>
      <c r="B334" t="s">
        <v>133</v>
      </c>
      <c r="C334" t="s">
        <v>133</v>
      </c>
      <c r="D334" t="s">
        <v>133</v>
      </c>
      <c r="E334" t="s">
        <v>133</v>
      </c>
    </row>
    <row r="335" spans="1:6" x14ac:dyDescent="0.25">
      <c r="A335" s="381">
        <v>334</v>
      </c>
      <c r="B335" t="s">
        <v>1888</v>
      </c>
      <c r="C335" t="s">
        <v>1889</v>
      </c>
      <c r="D335" t="s">
        <v>1888</v>
      </c>
      <c r="E335" t="s">
        <v>1890</v>
      </c>
      <c r="F335" t="s">
        <v>1873</v>
      </c>
    </row>
    <row r="336" spans="1:6" x14ac:dyDescent="0.25">
      <c r="A336" s="381">
        <v>335</v>
      </c>
      <c r="B336" t="s">
        <v>1891</v>
      </c>
      <c r="C336" t="s">
        <v>1892</v>
      </c>
      <c r="D336" t="s">
        <v>1891</v>
      </c>
      <c r="E336" t="s">
        <v>1893</v>
      </c>
    </row>
    <row r="337" spans="1:5" x14ac:dyDescent="0.25">
      <c r="A337" s="381">
        <v>336</v>
      </c>
      <c r="B337" t="s">
        <v>133</v>
      </c>
      <c r="C337" t="s">
        <v>133</v>
      </c>
      <c r="D337" t="s">
        <v>133</v>
      </c>
      <c r="E337" t="s">
        <v>133</v>
      </c>
    </row>
    <row r="338" spans="1:5" x14ac:dyDescent="0.25">
      <c r="A338" s="381">
        <v>337</v>
      </c>
      <c r="B338" t="s">
        <v>133</v>
      </c>
      <c r="C338" t="s">
        <v>133</v>
      </c>
      <c r="D338" t="s">
        <v>133</v>
      </c>
      <c r="E338" t="s">
        <v>133</v>
      </c>
    </row>
    <row r="339" spans="1:5" x14ac:dyDescent="0.25">
      <c r="A339" s="381">
        <v>338</v>
      </c>
      <c r="B339" t="s">
        <v>133</v>
      </c>
      <c r="C339" t="s">
        <v>133</v>
      </c>
      <c r="D339" t="s">
        <v>133</v>
      </c>
      <c r="E339" t="s">
        <v>133</v>
      </c>
    </row>
    <row r="340" spans="1:5" x14ac:dyDescent="0.25">
      <c r="A340" s="381">
        <v>339</v>
      </c>
      <c r="B340" t="s">
        <v>133</v>
      </c>
      <c r="C340" t="s">
        <v>133</v>
      </c>
      <c r="D340" t="s">
        <v>133</v>
      </c>
      <c r="E340" t="s">
        <v>133</v>
      </c>
    </row>
    <row r="341" spans="1:5" x14ac:dyDescent="0.25">
      <c r="A341" s="381">
        <v>340</v>
      </c>
      <c r="B341" t="s">
        <v>133</v>
      </c>
      <c r="C341" t="s">
        <v>133</v>
      </c>
      <c r="D341" t="s">
        <v>133</v>
      </c>
      <c r="E341" t="s">
        <v>133</v>
      </c>
    </row>
    <row r="342" spans="1:5" x14ac:dyDescent="0.25">
      <c r="A342" s="381">
        <v>341</v>
      </c>
      <c r="B342" t="s">
        <v>133</v>
      </c>
      <c r="C342" t="s">
        <v>133</v>
      </c>
      <c r="D342" t="s">
        <v>133</v>
      </c>
      <c r="E342" t="s">
        <v>133</v>
      </c>
    </row>
    <row r="343" spans="1:5" x14ac:dyDescent="0.25">
      <c r="A343" s="381">
        <v>342</v>
      </c>
      <c r="B343" t="s">
        <v>133</v>
      </c>
      <c r="C343" t="s">
        <v>133</v>
      </c>
      <c r="D343" t="s">
        <v>133</v>
      </c>
      <c r="E343" t="s">
        <v>133</v>
      </c>
    </row>
    <row r="344" spans="1:5" x14ac:dyDescent="0.25">
      <c r="A344" s="381">
        <v>343</v>
      </c>
      <c r="B344" t="s">
        <v>133</v>
      </c>
      <c r="C344" t="s">
        <v>133</v>
      </c>
      <c r="D344" t="s">
        <v>133</v>
      </c>
      <c r="E344" t="s">
        <v>133</v>
      </c>
    </row>
    <row r="345" spans="1:5" x14ac:dyDescent="0.25">
      <c r="A345" s="381">
        <v>344</v>
      </c>
      <c r="B345" t="s">
        <v>133</v>
      </c>
      <c r="C345" t="s">
        <v>133</v>
      </c>
      <c r="D345" t="s">
        <v>133</v>
      </c>
      <c r="E345" t="s">
        <v>133</v>
      </c>
    </row>
    <row r="346" spans="1:5" x14ac:dyDescent="0.25">
      <c r="A346" s="381">
        <v>345</v>
      </c>
      <c r="B346" t="s">
        <v>133</v>
      </c>
      <c r="C346" t="s">
        <v>133</v>
      </c>
      <c r="D346" t="s">
        <v>133</v>
      </c>
      <c r="E346" t="s">
        <v>133</v>
      </c>
    </row>
    <row r="347" spans="1:5" x14ac:dyDescent="0.25">
      <c r="A347" s="381">
        <v>346</v>
      </c>
      <c r="B347" t="s">
        <v>133</v>
      </c>
      <c r="C347" t="s">
        <v>133</v>
      </c>
      <c r="D347" t="s">
        <v>133</v>
      </c>
      <c r="E347" t="s">
        <v>133</v>
      </c>
    </row>
    <row r="348" spans="1:5" x14ac:dyDescent="0.25">
      <c r="A348" s="381">
        <v>347</v>
      </c>
      <c r="B348" t="s">
        <v>133</v>
      </c>
      <c r="C348" t="s">
        <v>133</v>
      </c>
      <c r="D348" t="s">
        <v>133</v>
      </c>
      <c r="E348" t="s">
        <v>133</v>
      </c>
    </row>
    <row r="349" spans="1:5" x14ac:dyDescent="0.25">
      <c r="A349" s="381">
        <v>348</v>
      </c>
      <c r="B349" t="s">
        <v>133</v>
      </c>
      <c r="C349" t="s">
        <v>133</v>
      </c>
      <c r="D349" t="s">
        <v>133</v>
      </c>
      <c r="E349" t="s">
        <v>133</v>
      </c>
    </row>
    <row r="350" spans="1:5" x14ac:dyDescent="0.25">
      <c r="A350" s="381">
        <v>349</v>
      </c>
      <c r="B350" t="s">
        <v>133</v>
      </c>
      <c r="C350" t="s">
        <v>133</v>
      </c>
      <c r="D350" t="s">
        <v>133</v>
      </c>
      <c r="E350" t="s">
        <v>133</v>
      </c>
    </row>
    <row r="351" spans="1:5" x14ac:dyDescent="0.25">
      <c r="A351" s="381">
        <v>350</v>
      </c>
      <c r="B351" t="s">
        <v>133</v>
      </c>
      <c r="C351" t="s">
        <v>133</v>
      </c>
      <c r="D351" t="s">
        <v>133</v>
      </c>
      <c r="E351" t="s">
        <v>133</v>
      </c>
    </row>
    <row r="352" spans="1:5" x14ac:dyDescent="0.25">
      <c r="A352" s="381">
        <v>351</v>
      </c>
      <c r="B352" t="s">
        <v>133</v>
      </c>
      <c r="C352" t="s">
        <v>133</v>
      </c>
      <c r="D352" t="s">
        <v>133</v>
      </c>
      <c r="E352" t="s">
        <v>133</v>
      </c>
    </row>
    <row r="353" spans="1:7" x14ac:dyDescent="0.25">
      <c r="A353" s="381">
        <v>352</v>
      </c>
      <c r="B353" t="s">
        <v>133</v>
      </c>
      <c r="C353" t="s">
        <v>133</v>
      </c>
      <c r="D353" t="s">
        <v>133</v>
      </c>
      <c r="E353" t="s">
        <v>133</v>
      </c>
    </row>
    <row r="354" spans="1:7" x14ac:dyDescent="0.25">
      <c r="A354" s="381">
        <v>353</v>
      </c>
      <c r="B354" t="s">
        <v>1450</v>
      </c>
      <c r="C354" t="s">
        <v>1894</v>
      </c>
      <c r="D354" t="s">
        <v>1450</v>
      </c>
      <c r="E354" t="s">
        <v>1450</v>
      </c>
      <c r="F354" t="s">
        <v>1873</v>
      </c>
    </row>
    <row r="355" spans="1:7" x14ac:dyDescent="0.25">
      <c r="A355" s="381">
        <v>354</v>
      </c>
      <c r="B355" t="s">
        <v>133</v>
      </c>
      <c r="C355" t="s">
        <v>133</v>
      </c>
      <c r="D355" t="s">
        <v>133</v>
      </c>
      <c r="E355" t="s">
        <v>133</v>
      </c>
    </row>
    <row r="356" spans="1:7" x14ac:dyDescent="0.25">
      <c r="A356" s="381">
        <v>355</v>
      </c>
      <c r="B356" t="s">
        <v>133</v>
      </c>
      <c r="C356" t="s">
        <v>133</v>
      </c>
      <c r="D356" t="s">
        <v>133</v>
      </c>
      <c r="E356" t="s">
        <v>133</v>
      </c>
    </row>
    <row r="357" spans="1:7" x14ac:dyDescent="0.25">
      <c r="A357" s="381">
        <v>356</v>
      </c>
      <c r="B357" t="s">
        <v>133</v>
      </c>
      <c r="C357" t="s">
        <v>133</v>
      </c>
      <c r="D357" t="s">
        <v>133</v>
      </c>
      <c r="E357" t="s">
        <v>133</v>
      </c>
    </row>
    <row r="358" spans="1:7" x14ac:dyDescent="0.25">
      <c r="A358" s="381">
        <v>357</v>
      </c>
      <c r="B358" t="s">
        <v>133</v>
      </c>
      <c r="C358" t="s">
        <v>133</v>
      </c>
      <c r="D358" t="s">
        <v>133</v>
      </c>
      <c r="E358" t="s">
        <v>133</v>
      </c>
    </row>
    <row r="359" spans="1:7" x14ac:dyDescent="0.25">
      <c r="A359" s="381">
        <v>358</v>
      </c>
      <c r="B359" t="s">
        <v>133</v>
      </c>
      <c r="C359" t="s">
        <v>133</v>
      </c>
      <c r="D359" t="s">
        <v>133</v>
      </c>
      <c r="E359" t="s">
        <v>133</v>
      </c>
    </row>
    <row r="360" spans="1:7" x14ac:dyDescent="0.25">
      <c r="A360" s="381">
        <v>359</v>
      </c>
      <c r="B360" t="s">
        <v>133</v>
      </c>
      <c r="C360" t="s">
        <v>133</v>
      </c>
      <c r="D360" t="s">
        <v>133</v>
      </c>
      <c r="E360" t="s">
        <v>133</v>
      </c>
    </row>
    <row r="361" spans="1:7" x14ac:dyDescent="0.25">
      <c r="A361" s="381">
        <v>360</v>
      </c>
      <c r="B361" t="s">
        <v>1624</v>
      </c>
      <c r="C361" t="s">
        <v>1932</v>
      </c>
      <c r="D361" t="s">
        <v>1624</v>
      </c>
      <c r="E361" t="s">
        <v>1624</v>
      </c>
      <c r="G361" t="s">
        <v>1895</v>
      </c>
    </row>
    <row r="362" spans="1:7" x14ac:dyDescent="0.25">
      <c r="A362" s="381">
        <v>401</v>
      </c>
      <c r="B362" t="s">
        <v>1874</v>
      </c>
      <c r="C362" t="s">
        <v>1896</v>
      </c>
      <c r="D362" t="s">
        <v>1897</v>
      </c>
      <c r="E362" t="s">
        <v>1876</v>
      </c>
    </row>
    <row r="363" spans="1:7" x14ac:dyDescent="0.25">
      <c r="A363" s="381">
        <v>402</v>
      </c>
      <c r="B363" t="s">
        <v>133</v>
      </c>
      <c r="C363" t="s">
        <v>133</v>
      </c>
      <c r="D363" t="s">
        <v>133</v>
      </c>
      <c r="E363" t="s">
        <v>133</v>
      </c>
    </row>
    <row r="364" spans="1:7" x14ac:dyDescent="0.25">
      <c r="A364" s="381">
        <v>403</v>
      </c>
      <c r="B364" t="s">
        <v>133</v>
      </c>
      <c r="C364" t="s">
        <v>133</v>
      </c>
      <c r="D364" t="s">
        <v>133</v>
      </c>
      <c r="E364" t="s">
        <v>133</v>
      </c>
    </row>
    <row r="365" spans="1:7" x14ac:dyDescent="0.25">
      <c r="A365" s="381">
        <v>404</v>
      </c>
      <c r="B365" t="s">
        <v>133</v>
      </c>
      <c r="C365" t="s">
        <v>133</v>
      </c>
      <c r="D365" t="s">
        <v>133</v>
      </c>
      <c r="E365" t="s">
        <v>133</v>
      </c>
    </row>
    <row r="366" spans="1:7" x14ac:dyDescent="0.25">
      <c r="A366" s="381">
        <v>405</v>
      </c>
      <c r="B366" t="s">
        <v>133</v>
      </c>
      <c r="C366" t="s">
        <v>133</v>
      </c>
      <c r="D366" t="s">
        <v>133</v>
      </c>
      <c r="E366" t="s">
        <v>133</v>
      </c>
    </row>
    <row r="367" spans="1:7" x14ac:dyDescent="0.25">
      <c r="A367" s="381">
        <v>406</v>
      </c>
      <c r="B367" t="s">
        <v>133</v>
      </c>
      <c r="C367" t="s">
        <v>133</v>
      </c>
      <c r="D367" t="s">
        <v>133</v>
      </c>
      <c r="E367" t="s">
        <v>133</v>
      </c>
    </row>
    <row r="368" spans="1:7" x14ac:dyDescent="0.25">
      <c r="A368" s="381">
        <v>407</v>
      </c>
      <c r="B368" t="s">
        <v>133</v>
      </c>
      <c r="C368" t="s">
        <v>133</v>
      </c>
      <c r="D368" t="s">
        <v>133</v>
      </c>
      <c r="E368" t="s">
        <v>133</v>
      </c>
    </row>
    <row r="369" spans="1:8" x14ac:dyDescent="0.25">
      <c r="A369" s="381">
        <v>408</v>
      </c>
      <c r="B369" t="s">
        <v>133</v>
      </c>
      <c r="C369" t="s">
        <v>133</v>
      </c>
      <c r="D369" t="s">
        <v>133</v>
      </c>
      <c r="E369" t="s">
        <v>133</v>
      </c>
    </row>
    <row r="370" spans="1:8" x14ac:dyDescent="0.25">
      <c r="A370" s="381">
        <v>409</v>
      </c>
      <c r="B370" t="s">
        <v>133</v>
      </c>
      <c r="C370" t="s">
        <v>133</v>
      </c>
      <c r="D370" t="s">
        <v>133</v>
      </c>
      <c r="E370" t="s">
        <v>133</v>
      </c>
    </row>
    <row r="371" spans="1:8" x14ac:dyDescent="0.25">
      <c r="A371" s="381">
        <v>410</v>
      </c>
      <c r="B371" t="s">
        <v>133</v>
      </c>
      <c r="C371" t="s">
        <v>133</v>
      </c>
      <c r="D371" t="s">
        <v>133</v>
      </c>
      <c r="E371" t="s">
        <v>133</v>
      </c>
    </row>
    <row r="372" spans="1:8" x14ac:dyDescent="0.25">
      <c r="A372" s="381">
        <v>411</v>
      </c>
      <c r="B372" t="s">
        <v>133</v>
      </c>
      <c r="C372" t="s">
        <v>133</v>
      </c>
      <c r="D372" t="s">
        <v>133</v>
      </c>
      <c r="E372" t="s">
        <v>133</v>
      </c>
    </row>
    <row r="373" spans="1:8" x14ac:dyDescent="0.25">
      <c r="A373" s="381">
        <v>412</v>
      </c>
      <c r="B373" t="s">
        <v>133</v>
      </c>
      <c r="C373" t="s">
        <v>133</v>
      </c>
      <c r="D373" t="s">
        <v>133</v>
      </c>
      <c r="E373" t="s">
        <v>133</v>
      </c>
    </row>
    <row r="374" spans="1:8" x14ac:dyDescent="0.25">
      <c r="A374" s="381">
        <v>413</v>
      </c>
      <c r="B374" t="s">
        <v>133</v>
      </c>
      <c r="C374" t="s">
        <v>133</v>
      </c>
      <c r="D374" t="s">
        <v>133</v>
      </c>
      <c r="E374" t="s">
        <v>133</v>
      </c>
    </row>
    <row r="375" spans="1:8" x14ac:dyDescent="0.25">
      <c r="A375" s="381">
        <v>414</v>
      </c>
      <c r="B375" t="s">
        <v>133</v>
      </c>
      <c r="C375" t="s">
        <v>133</v>
      </c>
      <c r="D375" t="s">
        <v>133</v>
      </c>
      <c r="E375" t="s">
        <v>133</v>
      </c>
    </row>
    <row r="376" spans="1:8" x14ac:dyDescent="0.25">
      <c r="A376" s="381">
        <v>415</v>
      </c>
      <c r="B376" t="s">
        <v>133</v>
      </c>
      <c r="C376" t="s">
        <v>133</v>
      </c>
      <c r="D376" t="s">
        <v>133</v>
      </c>
      <c r="E376" t="s">
        <v>133</v>
      </c>
    </row>
    <row r="377" spans="1:8" x14ac:dyDescent="0.25">
      <c r="A377" s="381">
        <v>416</v>
      </c>
      <c r="B377" t="s">
        <v>133</v>
      </c>
      <c r="C377" t="s">
        <v>133</v>
      </c>
      <c r="D377" t="s">
        <v>133</v>
      </c>
      <c r="E377" t="s">
        <v>133</v>
      </c>
    </row>
    <row r="378" spans="1:8" x14ac:dyDescent="0.25">
      <c r="A378" s="381">
        <v>417</v>
      </c>
      <c r="B378" t="s">
        <v>133</v>
      </c>
      <c r="C378" t="s">
        <v>133</v>
      </c>
      <c r="D378" t="s">
        <v>133</v>
      </c>
      <c r="E378" t="s">
        <v>133</v>
      </c>
      <c r="H378" s="398"/>
    </row>
    <row r="379" spans="1:8" x14ac:dyDescent="0.25">
      <c r="A379" s="381">
        <v>418</v>
      </c>
      <c r="B379" t="s">
        <v>133</v>
      </c>
      <c r="C379" t="s">
        <v>133</v>
      </c>
      <c r="D379" t="s">
        <v>133</v>
      </c>
      <c r="E379" t="s">
        <v>133</v>
      </c>
      <c r="H379" s="398"/>
    </row>
    <row r="380" spans="1:8" x14ac:dyDescent="0.25">
      <c r="A380" s="381">
        <v>419</v>
      </c>
      <c r="B380" t="s">
        <v>133</v>
      </c>
      <c r="C380" t="s">
        <v>133</v>
      </c>
      <c r="D380" t="s">
        <v>133</v>
      </c>
      <c r="E380" t="s">
        <v>133</v>
      </c>
    </row>
    <row r="381" spans="1:8" x14ac:dyDescent="0.25">
      <c r="A381" s="381">
        <v>420</v>
      </c>
      <c r="B381" t="s">
        <v>133</v>
      </c>
      <c r="C381" t="s">
        <v>133</v>
      </c>
      <c r="D381" t="s">
        <v>133</v>
      </c>
      <c r="E381" t="s">
        <v>133</v>
      </c>
    </row>
    <row r="382" spans="1:8" x14ac:dyDescent="0.25">
      <c r="A382" s="381">
        <v>421</v>
      </c>
      <c r="B382" t="s">
        <v>1546</v>
      </c>
      <c r="C382" t="s">
        <v>1898</v>
      </c>
      <c r="D382" t="s">
        <v>1546</v>
      </c>
      <c r="E382" t="s">
        <v>1547</v>
      </c>
    </row>
    <row r="383" spans="1:8" x14ac:dyDescent="0.25">
      <c r="A383" s="381">
        <v>422</v>
      </c>
      <c r="B383" t="s">
        <v>1899</v>
      </c>
      <c r="C383" t="s">
        <v>1900</v>
      </c>
      <c r="D383" t="s">
        <v>1899</v>
      </c>
      <c r="E383" t="s">
        <v>1901</v>
      </c>
    </row>
    <row r="384" spans="1:8" x14ac:dyDescent="0.25">
      <c r="A384" s="381">
        <v>423</v>
      </c>
      <c r="B384" t="s">
        <v>1902</v>
      </c>
      <c r="C384" t="s">
        <v>1903</v>
      </c>
      <c r="D384" t="s">
        <v>1902</v>
      </c>
      <c r="E384" t="s">
        <v>1904</v>
      </c>
    </row>
    <row r="385" spans="1:7" x14ac:dyDescent="0.25">
      <c r="A385" s="381">
        <v>424</v>
      </c>
      <c r="B385" t="s">
        <v>1888</v>
      </c>
      <c r="C385" t="s">
        <v>1905</v>
      </c>
      <c r="D385" t="s">
        <v>1888</v>
      </c>
      <c r="E385" t="s">
        <v>1890</v>
      </c>
    </row>
    <row r="386" spans="1:7" x14ac:dyDescent="0.25">
      <c r="A386" s="381">
        <v>425</v>
      </c>
      <c r="B386" t="s">
        <v>1906</v>
      </c>
      <c r="C386" t="s">
        <v>1907</v>
      </c>
      <c r="D386" t="s">
        <v>1906</v>
      </c>
      <c r="E386" t="s">
        <v>1908</v>
      </c>
      <c r="G386" t="s">
        <v>1704</v>
      </c>
    </row>
    <row r="387" spans="1:7" x14ac:dyDescent="0.25">
      <c r="A387" s="381">
        <v>426</v>
      </c>
      <c r="B387" t="s">
        <v>1601</v>
      </c>
      <c r="C387" t="s">
        <v>1909</v>
      </c>
      <c r="D387" t="s">
        <v>1601</v>
      </c>
      <c r="E387" t="s">
        <v>1602</v>
      </c>
      <c r="G387" t="s">
        <v>1709</v>
      </c>
    </row>
    <row r="388" spans="1:7" x14ac:dyDescent="0.25">
      <c r="A388" s="381">
        <v>427</v>
      </c>
      <c r="B388" t="s">
        <v>1910</v>
      </c>
      <c r="C388" t="s">
        <v>1911</v>
      </c>
      <c r="D388" t="s">
        <v>1910</v>
      </c>
      <c r="E388" t="s">
        <v>1912</v>
      </c>
      <c r="G388" t="s">
        <v>1895</v>
      </c>
    </row>
    <row r="389" spans="1:7" x14ac:dyDescent="0.25">
      <c r="A389" s="381">
        <v>428</v>
      </c>
      <c r="B389" t="s">
        <v>1548</v>
      </c>
      <c r="C389" t="s">
        <v>1913</v>
      </c>
      <c r="D389" t="s">
        <v>1548</v>
      </c>
      <c r="E389" t="s">
        <v>1549</v>
      </c>
      <c r="F389" t="s">
        <v>1550</v>
      </c>
    </row>
    <row r="390" spans="1:7" x14ac:dyDescent="0.25">
      <c r="A390" s="381">
        <v>429</v>
      </c>
      <c r="B390" t="s">
        <v>1551</v>
      </c>
      <c r="C390" t="s">
        <v>1914</v>
      </c>
      <c r="D390" t="s">
        <v>1551</v>
      </c>
      <c r="E390" t="s">
        <v>1552</v>
      </c>
      <c r="F390" t="s">
        <v>1550</v>
      </c>
      <c r="G390" t="s">
        <v>1708</v>
      </c>
    </row>
    <row r="391" spans="1:7" x14ac:dyDescent="0.25">
      <c r="A391" s="381">
        <v>430</v>
      </c>
      <c r="B391" t="s">
        <v>2072</v>
      </c>
      <c r="C391" s="387" t="s">
        <v>2071</v>
      </c>
      <c r="D391" t="s">
        <v>2072</v>
      </c>
      <c r="E391" t="s">
        <v>2073</v>
      </c>
      <c r="F391" t="s">
        <v>1550</v>
      </c>
    </row>
    <row r="392" spans="1:7" x14ac:dyDescent="0.25">
      <c r="A392" s="381">
        <v>471</v>
      </c>
      <c r="B392" t="s">
        <v>133</v>
      </c>
      <c r="C392" t="s">
        <v>133</v>
      </c>
      <c r="D392" t="s">
        <v>133</v>
      </c>
      <c r="E392" t="s">
        <v>133</v>
      </c>
    </row>
    <row r="393" spans="1:7" x14ac:dyDescent="0.25">
      <c r="A393" s="381">
        <v>472</v>
      </c>
      <c r="B393" t="s">
        <v>133</v>
      </c>
      <c r="C393" t="s">
        <v>133</v>
      </c>
      <c r="D393" t="s">
        <v>133</v>
      </c>
      <c r="E393" t="s">
        <v>133</v>
      </c>
    </row>
    <row r="394" spans="1:7" x14ac:dyDescent="0.25">
      <c r="A394" s="381">
        <v>473</v>
      </c>
      <c r="B394" t="s">
        <v>1553</v>
      </c>
      <c r="C394" t="s">
        <v>1554</v>
      </c>
      <c r="D394" t="s">
        <v>1553</v>
      </c>
      <c r="E394" t="s">
        <v>1553</v>
      </c>
    </row>
    <row r="395" spans="1:7" x14ac:dyDescent="0.25">
      <c r="A395" s="381">
        <v>474</v>
      </c>
      <c r="B395" t="s">
        <v>1522</v>
      </c>
      <c r="C395" t="s">
        <v>1555</v>
      </c>
      <c r="D395" t="s">
        <v>1522</v>
      </c>
      <c r="E395" t="s">
        <v>1522</v>
      </c>
    </row>
    <row r="396" spans="1:7" x14ac:dyDescent="0.25">
      <c r="A396" s="381">
        <v>475</v>
      </c>
      <c r="B396" t="s">
        <v>133</v>
      </c>
      <c r="C396" t="s">
        <v>133</v>
      </c>
      <c r="D396" t="s">
        <v>133</v>
      </c>
      <c r="E396" t="s">
        <v>133</v>
      </c>
    </row>
    <row r="397" spans="1:7" x14ac:dyDescent="0.25">
      <c r="A397" s="381">
        <v>476</v>
      </c>
      <c r="B397" t="s">
        <v>133</v>
      </c>
      <c r="C397" t="s">
        <v>133</v>
      </c>
      <c r="D397" t="s">
        <v>133</v>
      </c>
      <c r="E397" t="s">
        <v>133</v>
      </c>
    </row>
    <row r="398" spans="1:7" x14ac:dyDescent="0.25">
      <c r="A398" s="381">
        <v>477</v>
      </c>
      <c r="B398" t="s">
        <v>133</v>
      </c>
      <c r="C398" t="s">
        <v>133</v>
      </c>
      <c r="D398" t="s">
        <v>133</v>
      </c>
      <c r="E398" t="s">
        <v>133</v>
      </c>
    </row>
    <row r="399" spans="1:7" x14ac:dyDescent="0.25">
      <c r="A399" s="381">
        <v>478</v>
      </c>
      <c r="B399" t="s">
        <v>1523</v>
      </c>
      <c r="C399" t="s">
        <v>1556</v>
      </c>
      <c r="D399" t="s">
        <v>1523</v>
      </c>
      <c r="E399" t="s">
        <v>1523</v>
      </c>
    </row>
    <row r="400" spans="1:7" x14ac:dyDescent="0.25">
      <c r="A400" s="381">
        <v>479</v>
      </c>
      <c r="B400" t="s">
        <v>1557</v>
      </c>
      <c r="C400" t="s">
        <v>1558</v>
      </c>
      <c r="D400" t="s">
        <v>1557</v>
      </c>
      <c r="E400" t="s">
        <v>1557</v>
      </c>
    </row>
    <row r="401" spans="1:8" x14ac:dyDescent="0.25">
      <c r="A401" s="381">
        <v>480</v>
      </c>
      <c r="B401" t="s">
        <v>133</v>
      </c>
      <c r="C401" t="s">
        <v>133</v>
      </c>
      <c r="D401" t="s">
        <v>133</v>
      </c>
      <c r="E401" t="s">
        <v>133</v>
      </c>
      <c r="H401" s="398"/>
    </row>
    <row r="402" spans="1:8" x14ac:dyDescent="0.25">
      <c r="A402" s="381">
        <v>481</v>
      </c>
      <c r="B402" t="s">
        <v>133</v>
      </c>
      <c r="C402" t="s">
        <v>133</v>
      </c>
      <c r="D402" t="s">
        <v>133</v>
      </c>
      <c r="E402" t="s">
        <v>133</v>
      </c>
      <c r="H402" s="398"/>
    </row>
    <row r="403" spans="1:8" x14ac:dyDescent="0.25">
      <c r="A403" s="381">
        <v>482</v>
      </c>
      <c r="B403" t="s">
        <v>1915</v>
      </c>
      <c r="C403" t="s">
        <v>1916</v>
      </c>
      <c r="D403" t="s">
        <v>1915</v>
      </c>
      <c r="E403" t="s">
        <v>1915</v>
      </c>
      <c r="G403" t="s">
        <v>1917</v>
      </c>
    </row>
    <row r="404" spans="1:8" x14ac:dyDescent="0.25">
      <c r="A404" s="381">
        <v>483</v>
      </c>
      <c r="B404" t="s">
        <v>133</v>
      </c>
      <c r="C404" t="s">
        <v>133</v>
      </c>
      <c r="D404" t="s">
        <v>133</v>
      </c>
      <c r="E404" t="s">
        <v>133</v>
      </c>
    </row>
    <row r="405" spans="1:8" x14ac:dyDescent="0.25">
      <c r="A405" s="381">
        <v>484</v>
      </c>
      <c r="B405" t="s">
        <v>1918</v>
      </c>
      <c r="C405" t="s">
        <v>1919</v>
      </c>
      <c r="D405" t="s">
        <v>1918</v>
      </c>
      <c r="E405" t="s">
        <v>1918</v>
      </c>
      <c r="G405" t="s">
        <v>1712</v>
      </c>
    </row>
    <row r="406" spans="1:8" x14ac:dyDescent="0.25">
      <c r="A406" s="381">
        <v>485</v>
      </c>
      <c r="B406" t="s">
        <v>133</v>
      </c>
      <c r="C406" t="s">
        <v>133</v>
      </c>
      <c r="D406" t="s">
        <v>133</v>
      </c>
      <c r="E406" t="s">
        <v>133</v>
      </c>
    </row>
    <row r="407" spans="1:8" x14ac:dyDescent="0.25">
      <c r="A407" s="381">
        <v>486</v>
      </c>
      <c r="B407" t="s">
        <v>1920</v>
      </c>
      <c r="C407" t="s">
        <v>1921</v>
      </c>
      <c r="D407" t="s">
        <v>1920</v>
      </c>
      <c r="E407" t="s">
        <v>1920</v>
      </c>
      <c r="G407" t="s">
        <v>1712</v>
      </c>
    </row>
    <row r="408" spans="1:8" x14ac:dyDescent="0.25">
      <c r="A408" s="381">
        <v>487</v>
      </c>
      <c r="B408" t="s">
        <v>133</v>
      </c>
      <c r="C408" t="s">
        <v>133</v>
      </c>
      <c r="D408" t="s">
        <v>133</v>
      </c>
      <c r="E408" t="s">
        <v>133</v>
      </c>
    </row>
    <row r="409" spans="1:8" x14ac:dyDescent="0.25">
      <c r="A409" s="381">
        <v>488</v>
      </c>
      <c r="B409" t="s">
        <v>1922</v>
      </c>
      <c r="C409" t="s">
        <v>1923</v>
      </c>
      <c r="D409" t="s">
        <v>1922</v>
      </c>
      <c r="E409" t="s">
        <v>1922</v>
      </c>
      <c r="G409" t="s">
        <v>1924</v>
      </c>
      <c r="H409" s="398"/>
    </row>
    <row r="410" spans="1:8" x14ac:dyDescent="0.25">
      <c r="A410" s="381">
        <v>489</v>
      </c>
      <c r="B410" t="s">
        <v>1925</v>
      </c>
      <c r="C410" t="s">
        <v>1926</v>
      </c>
      <c r="D410" t="s">
        <v>1925</v>
      </c>
      <c r="E410" t="s">
        <v>1925</v>
      </c>
      <c r="G410" t="s">
        <v>1712</v>
      </c>
      <c r="H410" s="398"/>
    </row>
    <row r="411" spans="1:8" x14ac:dyDescent="0.25">
      <c r="A411" s="381">
        <v>490</v>
      </c>
      <c r="B411" t="s">
        <v>1927</v>
      </c>
      <c r="C411" t="s">
        <v>1928</v>
      </c>
      <c r="D411" t="s">
        <v>1927</v>
      </c>
      <c r="E411" t="s">
        <v>1927</v>
      </c>
      <c r="G411" t="s">
        <v>1714</v>
      </c>
    </row>
    <row r="412" spans="1:8" x14ac:dyDescent="0.25">
      <c r="A412" s="381">
        <v>491</v>
      </c>
      <c r="B412" t="s">
        <v>133</v>
      </c>
      <c r="C412" t="s">
        <v>133</v>
      </c>
      <c r="D412" t="s">
        <v>133</v>
      </c>
      <c r="E412" t="s">
        <v>133</v>
      </c>
    </row>
    <row r="413" spans="1:8" x14ac:dyDescent="0.25">
      <c r="A413" s="381">
        <v>492</v>
      </c>
      <c r="B413" t="s">
        <v>133</v>
      </c>
      <c r="C413" t="s">
        <v>133</v>
      </c>
      <c r="D413" t="s">
        <v>133</v>
      </c>
      <c r="E413" t="s">
        <v>133</v>
      </c>
    </row>
    <row r="414" spans="1:8" x14ac:dyDescent="0.25">
      <c r="A414" s="381">
        <v>493</v>
      </c>
      <c r="B414" t="s">
        <v>133</v>
      </c>
      <c r="C414" t="s">
        <v>133</v>
      </c>
      <c r="D414" t="s">
        <v>133</v>
      </c>
      <c r="E414" t="s">
        <v>133</v>
      </c>
    </row>
    <row r="415" spans="1:8" x14ac:dyDescent="0.25">
      <c r="A415" s="381">
        <v>494</v>
      </c>
      <c r="B415" t="s">
        <v>1528</v>
      </c>
      <c r="C415" t="s">
        <v>1559</v>
      </c>
      <c r="D415" t="s">
        <v>1528</v>
      </c>
      <c r="E415" t="s">
        <v>1529</v>
      </c>
      <c r="F415" t="s">
        <v>1550</v>
      </c>
    </row>
    <row r="416" spans="1:8" x14ac:dyDescent="0.25">
      <c r="A416" s="381">
        <v>495</v>
      </c>
      <c r="B416" t="s">
        <v>1560</v>
      </c>
      <c r="C416" t="s">
        <v>1561</v>
      </c>
      <c r="D416" t="s">
        <v>1560</v>
      </c>
      <c r="E416" t="s">
        <v>1562</v>
      </c>
      <c r="F416" t="s">
        <v>1550</v>
      </c>
    </row>
    <row r="417" spans="1:7" x14ac:dyDescent="0.25">
      <c r="A417" s="381">
        <v>496</v>
      </c>
      <c r="B417" t="s">
        <v>1563</v>
      </c>
      <c r="C417" t="s">
        <v>1564</v>
      </c>
      <c r="D417" t="s">
        <v>1563</v>
      </c>
      <c r="E417" t="s">
        <v>1565</v>
      </c>
    </row>
    <row r="418" spans="1:7" x14ac:dyDescent="0.25">
      <c r="A418" s="381">
        <v>497</v>
      </c>
      <c r="B418" t="s">
        <v>1566</v>
      </c>
      <c r="C418" t="s">
        <v>1567</v>
      </c>
      <c r="D418" t="s">
        <v>1566</v>
      </c>
      <c r="E418" t="s">
        <v>1568</v>
      </c>
    </row>
    <row r="419" spans="1:7" x14ac:dyDescent="0.25">
      <c r="A419" s="381">
        <v>498</v>
      </c>
      <c r="B419" t="s">
        <v>1569</v>
      </c>
      <c r="C419" t="s">
        <v>1570</v>
      </c>
      <c r="D419" t="s">
        <v>1569</v>
      </c>
      <c r="E419" t="s">
        <v>1571</v>
      </c>
    </row>
    <row r="420" spans="1:7" x14ac:dyDescent="0.25">
      <c r="A420" s="381">
        <v>499</v>
      </c>
      <c r="B420" t="s">
        <v>1572</v>
      </c>
      <c r="C420" t="s">
        <v>1573</v>
      </c>
      <c r="D420" t="s">
        <v>1572</v>
      </c>
      <c r="E420" t="s">
        <v>1574</v>
      </c>
    </row>
    <row r="421" spans="1:7" x14ac:dyDescent="0.25">
      <c r="A421" s="381">
        <v>500</v>
      </c>
      <c r="B421" t="s">
        <v>1929</v>
      </c>
      <c r="C421" t="s">
        <v>1930</v>
      </c>
      <c r="D421" t="s">
        <v>1929</v>
      </c>
      <c r="E421" t="s">
        <v>1929</v>
      </c>
      <c r="G421" t="s">
        <v>1895</v>
      </c>
    </row>
    <row r="422" spans="1:7" x14ac:dyDescent="0.25">
      <c r="A422" s="381">
        <v>501</v>
      </c>
      <c r="B422" t="s">
        <v>133</v>
      </c>
      <c r="C422" t="s">
        <v>133</v>
      </c>
      <c r="D422" t="s">
        <v>133</v>
      </c>
      <c r="E422" t="s">
        <v>133</v>
      </c>
    </row>
    <row r="423" spans="1:7" x14ac:dyDescent="0.25">
      <c r="A423" s="381">
        <v>502</v>
      </c>
      <c r="B423" t="s">
        <v>133</v>
      </c>
      <c r="C423" t="s">
        <v>133</v>
      </c>
      <c r="D423" t="s">
        <v>133</v>
      </c>
      <c r="E423" t="s">
        <v>133</v>
      </c>
    </row>
    <row r="424" spans="1:7" x14ac:dyDescent="0.25">
      <c r="A424" s="381">
        <v>503</v>
      </c>
      <c r="B424" t="s">
        <v>133</v>
      </c>
      <c r="C424" t="s">
        <v>133</v>
      </c>
      <c r="D424" t="s">
        <v>133</v>
      </c>
      <c r="E424" t="s">
        <v>133</v>
      </c>
    </row>
    <row r="425" spans="1:7" x14ac:dyDescent="0.25">
      <c r="A425" s="381">
        <v>504</v>
      </c>
      <c r="B425" t="s">
        <v>133</v>
      </c>
      <c r="C425" t="s">
        <v>133</v>
      </c>
      <c r="D425" t="s">
        <v>133</v>
      </c>
      <c r="E425" t="s">
        <v>133</v>
      </c>
    </row>
    <row r="426" spans="1:7" x14ac:dyDescent="0.25">
      <c r="A426" s="381">
        <v>505</v>
      </c>
      <c r="B426" t="s">
        <v>133</v>
      </c>
      <c r="C426" t="s">
        <v>133</v>
      </c>
      <c r="D426" t="s">
        <v>133</v>
      </c>
      <c r="E426" t="s">
        <v>133</v>
      </c>
    </row>
    <row r="427" spans="1:7" x14ac:dyDescent="0.25">
      <c r="A427" s="381">
        <v>506</v>
      </c>
      <c r="B427" t="s">
        <v>133</v>
      </c>
      <c r="C427" t="s">
        <v>133</v>
      </c>
      <c r="D427" t="s">
        <v>133</v>
      </c>
      <c r="E427" t="s">
        <v>133</v>
      </c>
    </row>
    <row r="428" spans="1:7" x14ac:dyDescent="0.25">
      <c r="A428" s="381">
        <v>507</v>
      </c>
      <c r="B428" t="s">
        <v>133</v>
      </c>
      <c r="C428" t="s">
        <v>133</v>
      </c>
      <c r="D428" t="s">
        <v>133</v>
      </c>
      <c r="E428" t="s">
        <v>133</v>
      </c>
    </row>
    <row r="429" spans="1:7" x14ac:dyDescent="0.25">
      <c r="A429" s="381">
        <v>508</v>
      </c>
      <c r="B429" t="s">
        <v>133</v>
      </c>
      <c r="C429" t="s">
        <v>133</v>
      </c>
      <c r="D429" t="s">
        <v>133</v>
      </c>
      <c r="E429" t="s">
        <v>133</v>
      </c>
    </row>
    <row r="430" spans="1:7" x14ac:dyDescent="0.25">
      <c r="A430" s="381">
        <v>509</v>
      </c>
      <c r="B430" t="s">
        <v>133</v>
      </c>
      <c r="C430" t="s">
        <v>133</v>
      </c>
      <c r="D430" t="s">
        <v>133</v>
      </c>
      <c r="E430" t="s">
        <v>133</v>
      </c>
    </row>
    <row r="431" spans="1:7" x14ac:dyDescent="0.25">
      <c r="A431" s="381">
        <v>510</v>
      </c>
      <c r="B431" t="s">
        <v>133</v>
      </c>
      <c r="C431" t="s">
        <v>133</v>
      </c>
      <c r="D431" t="s">
        <v>133</v>
      </c>
      <c r="E431" t="s">
        <v>133</v>
      </c>
    </row>
    <row r="432" spans="1:7" x14ac:dyDescent="0.25">
      <c r="A432" s="381">
        <v>511</v>
      </c>
      <c r="B432" t="s">
        <v>133</v>
      </c>
      <c r="C432" t="s">
        <v>133</v>
      </c>
      <c r="D432" t="s">
        <v>133</v>
      </c>
      <c r="E432" t="s">
        <v>133</v>
      </c>
    </row>
    <row r="433" spans="1:5" x14ac:dyDescent="0.25">
      <c r="A433" s="381">
        <v>512</v>
      </c>
      <c r="B433" t="s">
        <v>133</v>
      </c>
      <c r="C433" t="s">
        <v>133</v>
      </c>
      <c r="D433" t="s">
        <v>133</v>
      </c>
      <c r="E433" t="s">
        <v>133</v>
      </c>
    </row>
    <row r="434" spans="1:5" x14ac:dyDescent="0.25">
      <c r="A434" s="381">
        <v>513</v>
      </c>
      <c r="B434" t="s">
        <v>133</v>
      </c>
      <c r="C434" t="s">
        <v>133</v>
      </c>
      <c r="D434" t="s">
        <v>133</v>
      </c>
      <c r="E434" t="s">
        <v>133</v>
      </c>
    </row>
    <row r="435" spans="1:5" x14ac:dyDescent="0.25">
      <c r="A435" s="381">
        <v>514</v>
      </c>
      <c r="B435" t="s">
        <v>133</v>
      </c>
      <c r="C435" t="s">
        <v>133</v>
      </c>
      <c r="D435" t="s">
        <v>133</v>
      </c>
      <c r="E435" t="s">
        <v>133</v>
      </c>
    </row>
    <row r="436" spans="1:5" x14ac:dyDescent="0.25">
      <c r="A436" s="381">
        <v>515</v>
      </c>
      <c r="B436" t="s">
        <v>133</v>
      </c>
      <c r="C436" t="s">
        <v>133</v>
      </c>
      <c r="D436" t="s">
        <v>133</v>
      </c>
      <c r="E436" t="s">
        <v>133</v>
      </c>
    </row>
    <row r="437" spans="1:5" x14ac:dyDescent="0.25">
      <c r="A437" s="381">
        <v>516</v>
      </c>
      <c r="B437" t="s">
        <v>133</v>
      </c>
      <c r="C437" t="s">
        <v>133</v>
      </c>
      <c r="D437" t="s">
        <v>133</v>
      </c>
      <c r="E437" t="s">
        <v>133</v>
      </c>
    </row>
    <row r="438" spans="1:5" x14ac:dyDescent="0.25">
      <c r="A438" s="381">
        <v>517</v>
      </c>
      <c r="B438" t="s">
        <v>133</v>
      </c>
      <c r="C438" t="s">
        <v>133</v>
      </c>
      <c r="D438" t="s">
        <v>133</v>
      </c>
      <c r="E438" t="s">
        <v>133</v>
      </c>
    </row>
    <row r="439" spans="1:5" x14ac:dyDescent="0.25">
      <c r="A439" s="381">
        <v>518</v>
      </c>
      <c r="B439" t="s">
        <v>133</v>
      </c>
      <c r="C439" t="s">
        <v>133</v>
      </c>
      <c r="D439" t="s">
        <v>133</v>
      </c>
      <c r="E439" t="s">
        <v>133</v>
      </c>
    </row>
    <row r="440" spans="1:5" x14ac:dyDescent="0.25">
      <c r="A440" s="381">
        <v>519</v>
      </c>
      <c r="B440" t="s">
        <v>133</v>
      </c>
      <c r="C440" t="s">
        <v>133</v>
      </c>
      <c r="D440" t="s">
        <v>133</v>
      </c>
      <c r="E440" t="s">
        <v>133</v>
      </c>
    </row>
    <row r="441" spans="1:5" x14ac:dyDescent="0.25">
      <c r="A441" s="381">
        <v>520</v>
      </c>
      <c r="B441" t="s">
        <v>133</v>
      </c>
      <c r="C441" t="s">
        <v>133</v>
      </c>
      <c r="D441" t="s">
        <v>133</v>
      </c>
      <c r="E441" t="s">
        <v>133</v>
      </c>
    </row>
    <row r="442" spans="1:5" x14ac:dyDescent="0.25">
      <c r="A442" s="381">
        <v>521</v>
      </c>
      <c r="B442" t="s">
        <v>133</v>
      </c>
      <c r="C442" t="s">
        <v>133</v>
      </c>
      <c r="D442" t="s">
        <v>133</v>
      </c>
      <c r="E442" t="s">
        <v>133</v>
      </c>
    </row>
    <row r="443" spans="1:5" x14ac:dyDescent="0.25">
      <c r="A443" s="381">
        <v>522</v>
      </c>
      <c r="B443" t="s">
        <v>133</v>
      </c>
      <c r="C443" t="s">
        <v>133</v>
      </c>
      <c r="D443" t="s">
        <v>133</v>
      </c>
      <c r="E443" t="s">
        <v>133</v>
      </c>
    </row>
    <row r="444" spans="1:5" x14ac:dyDescent="0.25">
      <c r="A444" s="381">
        <v>523</v>
      </c>
      <c r="B444" t="s">
        <v>133</v>
      </c>
      <c r="C444" t="s">
        <v>133</v>
      </c>
      <c r="D444" t="s">
        <v>133</v>
      </c>
      <c r="E444" t="s">
        <v>133</v>
      </c>
    </row>
    <row r="445" spans="1:5" x14ac:dyDescent="0.25">
      <c r="A445" s="381">
        <v>524</v>
      </c>
      <c r="B445" t="s">
        <v>133</v>
      </c>
      <c r="C445" t="s">
        <v>133</v>
      </c>
      <c r="D445" t="s">
        <v>133</v>
      </c>
      <c r="E445" t="s">
        <v>133</v>
      </c>
    </row>
    <row r="446" spans="1:5" x14ac:dyDescent="0.25">
      <c r="A446" s="381">
        <v>525</v>
      </c>
      <c r="B446" t="s">
        <v>133</v>
      </c>
      <c r="C446" t="s">
        <v>133</v>
      </c>
      <c r="D446" t="s">
        <v>133</v>
      </c>
      <c r="E446" t="s">
        <v>133</v>
      </c>
    </row>
    <row r="447" spans="1:5" x14ac:dyDescent="0.25">
      <c r="A447" s="381">
        <v>526</v>
      </c>
      <c r="B447" t="s">
        <v>133</v>
      </c>
      <c r="C447" t="s">
        <v>133</v>
      </c>
      <c r="D447" t="s">
        <v>133</v>
      </c>
      <c r="E447" t="s">
        <v>133</v>
      </c>
    </row>
    <row r="448" spans="1:5" x14ac:dyDescent="0.25">
      <c r="A448" s="381">
        <v>527</v>
      </c>
      <c r="B448" t="s">
        <v>133</v>
      </c>
      <c r="C448" t="s">
        <v>133</v>
      </c>
      <c r="D448" t="s">
        <v>133</v>
      </c>
      <c r="E448" t="s">
        <v>133</v>
      </c>
    </row>
    <row r="449" spans="1:7" x14ac:dyDescent="0.25">
      <c r="A449" s="381">
        <v>528</v>
      </c>
      <c r="B449" t="s">
        <v>133</v>
      </c>
      <c r="C449" t="s">
        <v>133</v>
      </c>
      <c r="D449" t="s">
        <v>133</v>
      </c>
      <c r="E449" t="s">
        <v>133</v>
      </c>
    </row>
    <row r="450" spans="1:7" x14ac:dyDescent="0.25">
      <c r="A450" s="381">
        <v>529</v>
      </c>
      <c r="B450" t="s">
        <v>133</v>
      </c>
      <c r="C450" t="s">
        <v>133</v>
      </c>
      <c r="D450" t="s">
        <v>133</v>
      </c>
      <c r="E450" t="s">
        <v>133</v>
      </c>
    </row>
    <row r="451" spans="1:7" x14ac:dyDescent="0.25">
      <c r="A451" s="381">
        <v>530</v>
      </c>
      <c r="B451" t="s">
        <v>133</v>
      </c>
      <c r="C451" t="s">
        <v>133</v>
      </c>
      <c r="D451" t="s">
        <v>133</v>
      </c>
      <c r="E451" t="s">
        <v>133</v>
      </c>
    </row>
    <row r="452" spans="1:7" x14ac:dyDescent="0.25">
      <c r="A452" s="381">
        <v>531</v>
      </c>
      <c r="B452" t="s">
        <v>133</v>
      </c>
      <c r="C452" t="s">
        <v>133</v>
      </c>
      <c r="D452" t="s">
        <v>133</v>
      </c>
      <c r="E452" t="s">
        <v>133</v>
      </c>
    </row>
    <row r="453" spans="1:7" x14ac:dyDescent="0.25">
      <c r="A453" s="381">
        <v>532</v>
      </c>
      <c r="B453" t="s">
        <v>1611</v>
      </c>
      <c r="C453" t="s">
        <v>1612</v>
      </c>
      <c r="D453" t="s">
        <v>1611</v>
      </c>
      <c r="E453" t="s">
        <v>1613</v>
      </c>
    </row>
    <row r="454" spans="1:7" x14ac:dyDescent="0.25">
      <c r="A454" s="381">
        <v>533</v>
      </c>
      <c r="B454" t="s">
        <v>133</v>
      </c>
      <c r="C454" t="s">
        <v>133</v>
      </c>
      <c r="D454" t="s">
        <v>133</v>
      </c>
      <c r="E454" t="s">
        <v>133</v>
      </c>
    </row>
    <row r="455" spans="1:7" x14ac:dyDescent="0.25">
      <c r="A455" s="381">
        <v>534</v>
      </c>
      <c r="B455" t="s">
        <v>133</v>
      </c>
      <c r="C455" t="s">
        <v>133</v>
      </c>
      <c r="D455" t="s">
        <v>133</v>
      </c>
      <c r="E455" t="s">
        <v>133</v>
      </c>
    </row>
    <row r="456" spans="1:7" x14ac:dyDescent="0.25">
      <c r="A456" s="381">
        <v>535</v>
      </c>
      <c r="B456" t="s">
        <v>1614</v>
      </c>
      <c r="C456" t="s">
        <v>1615</v>
      </c>
      <c r="D456" t="s">
        <v>1614</v>
      </c>
      <c r="E456" t="s">
        <v>1616</v>
      </c>
      <c r="G456" t="s">
        <v>1688</v>
      </c>
    </row>
    <row r="457" spans="1:7" x14ac:dyDescent="0.25">
      <c r="A457" s="381">
        <v>536</v>
      </c>
      <c r="B457" t="s">
        <v>1617</v>
      </c>
      <c r="C457" t="s">
        <v>1618</v>
      </c>
      <c r="D457" t="s">
        <v>1617</v>
      </c>
      <c r="E457" t="s">
        <v>1619</v>
      </c>
      <c r="G457" t="s">
        <v>1710</v>
      </c>
    </row>
    <row r="458" spans="1:7" x14ac:dyDescent="0.25">
      <c r="A458" s="381">
        <v>537</v>
      </c>
      <c r="B458" t="s">
        <v>133</v>
      </c>
      <c r="C458" t="s">
        <v>133</v>
      </c>
      <c r="D458" t="s">
        <v>133</v>
      </c>
      <c r="E458" t="s">
        <v>133</v>
      </c>
    </row>
    <row r="459" spans="1:7" x14ac:dyDescent="0.25">
      <c r="A459" s="381">
        <v>538</v>
      </c>
      <c r="B459" t="s">
        <v>133</v>
      </c>
      <c r="C459" t="s">
        <v>133</v>
      </c>
      <c r="D459" t="s">
        <v>133</v>
      </c>
      <c r="E459" t="s">
        <v>133</v>
      </c>
    </row>
    <row r="460" spans="1:7" x14ac:dyDescent="0.25">
      <c r="A460" s="381">
        <v>539</v>
      </c>
      <c r="B460" t="s">
        <v>133</v>
      </c>
      <c r="C460" t="s">
        <v>133</v>
      </c>
      <c r="D460" t="s">
        <v>133</v>
      </c>
      <c r="E460" t="s">
        <v>133</v>
      </c>
    </row>
    <row r="461" spans="1:7" x14ac:dyDescent="0.25">
      <c r="A461" s="381">
        <v>540</v>
      </c>
      <c r="B461" t="s">
        <v>133</v>
      </c>
      <c r="C461" t="s">
        <v>133</v>
      </c>
      <c r="D461" t="s">
        <v>133</v>
      </c>
      <c r="E461" t="s">
        <v>133</v>
      </c>
    </row>
    <row r="462" spans="1:7" x14ac:dyDescent="0.25">
      <c r="A462" s="381">
        <v>541</v>
      </c>
      <c r="B462" t="s">
        <v>133</v>
      </c>
      <c r="C462" t="s">
        <v>133</v>
      </c>
      <c r="D462" t="s">
        <v>133</v>
      </c>
      <c r="E462" t="s">
        <v>133</v>
      </c>
    </row>
    <row r="463" spans="1:7" x14ac:dyDescent="0.25">
      <c r="A463" s="381">
        <v>542</v>
      </c>
      <c r="B463" t="s">
        <v>133</v>
      </c>
      <c r="C463" t="s">
        <v>133</v>
      </c>
      <c r="D463" t="s">
        <v>133</v>
      </c>
      <c r="E463" t="s">
        <v>133</v>
      </c>
    </row>
    <row r="464" spans="1:7" x14ac:dyDescent="0.25">
      <c r="A464" s="381">
        <v>543</v>
      </c>
      <c r="B464" t="s">
        <v>133</v>
      </c>
      <c r="C464" t="s">
        <v>133</v>
      </c>
      <c r="D464" t="s">
        <v>133</v>
      </c>
      <c r="E464" t="s">
        <v>133</v>
      </c>
    </row>
    <row r="465" spans="1:7" x14ac:dyDescent="0.25">
      <c r="A465" s="381">
        <v>544</v>
      </c>
      <c r="B465" t="s">
        <v>133</v>
      </c>
      <c r="C465" t="s">
        <v>133</v>
      </c>
      <c r="D465" t="s">
        <v>133</v>
      </c>
      <c r="E465" t="s">
        <v>133</v>
      </c>
    </row>
    <row r="466" spans="1:7" x14ac:dyDescent="0.25">
      <c r="A466" s="381">
        <v>545</v>
      </c>
      <c r="B466" t="s">
        <v>133</v>
      </c>
      <c r="C466" t="s">
        <v>133</v>
      </c>
      <c r="D466" t="s">
        <v>133</v>
      </c>
      <c r="E466" t="s">
        <v>133</v>
      </c>
    </row>
    <row r="467" spans="1:7" x14ac:dyDescent="0.25">
      <c r="A467" s="381">
        <v>546</v>
      </c>
      <c r="B467" t="s">
        <v>133</v>
      </c>
      <c r="C467" t="s">
        <v>133</v>
      </c>
      <c r="D467" t="s">
        <v>133</v>
      </c>
      <c r="E467" t="s">
        <v>133</v>
      </c>
    </row>
    <row r="468" spans="1:7" x14ac:dyDescent="0.25">
      <c r="A468" s="381">
        <v>547</v>
      </c>
      <c r="B468" t="s">
        <v>133</v>
      </c>
      <c r="C468" t="s">
        <v>133</v>
      </c>
      <c r="D468" t="s">
        <v>133</v>
      </c>
      <c r="E468" t="s">
        <v>133</v>
      </c>
    </row>
    <row r="469" spans="1:7" x14ac:dyDescent="0.25">
      <c r="A469" s="381">
        <v>548</v>
      </c>
      <c r="B469" t="s">
        <v>133</v>
      </c>
      <c r="C469" t="s">
        <v>133</v>
      </c>
      <c r="D469" t="s">
        <v>133</v>
      </c>
      <c r="E469" t="s">
        <v>133</v>
      </c>
    </row>
    <row r="470" spans="1:7" x14ac:dyDescent="0.25">
      <c r="A470" s="381">
        <v>549</v>
      </c>
      <c r="B470" t="s">
        <v>133</v>
      </c>
      <c r="C470" t="s">
        <v>133</v>
      </c>
      <c r="D470" t="s">
        <v>133</v>
      </c>
      <c r="E470" t="s">
        <v>133</v>
      </c>
    </row>
    <row r="471" spans="1:7" x14ac:dyDescent="0.25">
      <c r="A471" s="381">
        <v>550</v>
      </c>
      <c r="B471" t="s">
        <v>133</v>
      </c>
      <c r="C471" t="s">
        <v>133</v>
      </c>
      <c r="D471" t="s">
        <v>133</v>
      </c>
      <c r="E471" t="s">
        <v>133</v>
      </c>
    </row>
    <row r="472" spans="1:7" x14ac:dyDescent="0.25">
      <c r="A472" s="381">
        <v>551</v>
      </c>
      <c r="B472" t="s">
        <v>1620</v>
      </c>
      <c r="C472" t="s">
        <v>1621</v>
      </c>
      <c r="D472" t="s">
        <v>1933</v>
      </c>
      <c r="E472" t="s">
        <v>1620</v>
      </c>
      <c r="G472" t="s">
        <v>1711</v>
      </c>
    </row>
    <row r="473" spans="1:7" x14ac:dyDescent="0.25">
      <c r="A473" s="381">
        <v>552</v>
      </c>
      <c r="B473" t="s">
        <v>1622</v>
      </c>
      <c r="C473" t="s">
        <v>1623</v>
      </c>
      <c r="D473" t="s">
        <v>1934</v>
      </c>
      <c r="E473" t="s">
        <v>1622</v>
      </c>
      <c r="G473" t="s">
        <v>1704</v>
      </c>
    </row>
    <row r="474" spans="1:7" x14ac:dyDescent="0.25">
      <c r="A474" s="381">
        <v>553</v>
      </c>
      <c r="B474" t="s">
        <v>133</v>
      </c>
      <c r="C474" t="s">
        <v>133</v>
      </c>
      <c r="D474" t="s">
        <v>133</v>
      </c>
      <c r="E474" t="s">
        <v>133</v>
      </c>
    </row>
    <row r="475" spans="1:7" x14ac:dyDescent="0.25">
      <c r="A475" s="381">
        <v>554</v>
      </c>
      <c r="B475" t="s">
        <v>133</v>
      </c>
      <c r="C475" t="s">
        <v>133</v>
      </c>
      <c r="D475" t="s">
        <v>133</v>
      </c>
      <c r="E475" t="s">
        <v>133</v>
      </c>
    </row>
    <row r="476" spans="1:7" x14ac:dyDescent="0.25">
      <c r="A476" s="381">
        <v>555</v>
      </c>
      <c r="B476" t="s">
        <v>133</v>
      </c>
      <c r="C476" t="s">
        <v>133</v>
      </c>
      <c r="D476" t="s">
        <v>133</v>
      </c>
      <c r="E476" t="s">
        <v>133</v>
      </c>
    </row>
    <row r="477" spans="1:7" x14ac:dyDescent="0.25">
      <c r="A477" s="381">
        <v>556</v>
      </c>
      <c r="B477" t="s">
        <v>133</v>
      </c>
      <c r="C477" t="s">
        <v>133</v>
      </c>
      <c r="D477" t="s">
        <v>133</v>
      </c>
      <c r="E477" t="s">
        <v>133</v>
      </c>
    </row>
    <row r="478" spans="1:7" x14ac:dyDescent="0.25">
      <c r="A478" s="381">
        <v>557</v>
      </c>
      <c r="B478" t="s">
        <v>133</v>
      </c>
      <c r="C478" t="s">
        <v>133</v>
      </c>
      <c r="D478" t="s">
        <v>133</v>
      </c>
      <c r="E478" t="s">
        <v>133</v>
      </c>
    </row>
    <row r="479" spans="1:7" x14ac:dyDescent="0.25">
      <c r="A479" s="381">
        <v>558</v>
      </c>
      <c r="B479" t="s">
        <v>133</v>
      </c>
      <c r="C479" t="s">
        <v>133</v>
      </c>
      <c r="D479" t="s">
        <v>133</v>
      </c>
      <c r="E479" t="s">
        <v>133</v>
      </c>
    </row>
    <row r="480" spans="1:7" x14ac:dyDescent="0.25">
      <c r="A480" s="381">
        <v>559</v>
      </c>
      <c r="B480" t="s">
        <v>133</v>
      </c>
      <c r="C480" t="s">
        <v>133</v>
      </c>
      <c r="D480" t="s">
        <v>133</v>
      </c>
      <c r="E480" t="s">
        <v>133</v>
      </c>
    </row>
    <row r="481" spans="1:5" x14ac:dyDescent="0.25">
      <c r="A481" s="381">
        <v>560</v>
      </c>
      <c r="B481" t="s">
        <v>133</v>
      </c>
      <c r="C481" t="s">
        <v>133</v>
      </c>
      <c r="D481" t="s">
        <v>133</v>
      </c>
      <c r="E481" t="s">
        <v>133</v>
      </c>
    </row>
    <row r="482" spans="1:5" x14ac:dyDescent="0.25">
      <c r="A482" s="381">
        <v>561</v>
      </c>
      <c r="B482" t="s">
        <v>133</v>
      </c>
      <c r="C482" t="s">
        <v>133</v>
      </c>
      <c r="D482" t="s">
        <v>133</v>
      </c>
      <c r="E482" t="s">
        <v>133</v>
      </c>
    </row>
    <row r="483" spans="1:5" x14ac:dyDescent="0.25">
      <c r="A483" s="381">
        <v>562</v>
      </c>
      <c r="B483" t="s">
        <v>133</v>
      </c>
      <c r="C483" t="s">
        <v>133</v>
      </c>
      <c r="D483" t="s">
        <v>133</v>
      </c>
      <c r="E483" t="s">
        <v>133</v>
      </c>
    </row>
    <row r="484" spans="1:5" x14ac:dyDescent="0.25">
      <c r="A484" s="381">
        <v>563</v>
      </c>
      <c r="B484" t="s">
        <v>133</v>
      </c>
      <c r="C484" t="s">
        <v>133</v>
      </c>
      <c r="D484" t="s">
        <v>133</v>
      </c>
      <c r="E484" t="s">
        <v>133</v>
      </c>
    </row>
    <row r="485" spans="1:5" x14ac:dyDescent="0.25">
      <c r="A485" s="381">
        <v>564</v>
      </c>
      <c r="B485" t="s">
        <v>133</v>
      </c>
      <c r="C485" t="s">
        <v>133</v>
      </c>
      <c r="D485" t="s">
        <v>133</v>
      </c>
      <c r="E485" t="s">
        <v>133</v>
      </c>
    </row>
    <row r="486" spans="1:5" x14ac:dyDescent="0.25">
      <c r="A486" s="381">
        <v>565</v>
      </c>
      <c r="B486" t="s">
        <v>133</v>
      </c>
      <c r="C486" t="s">
        <v>133</v>
      </c>
      <c r="D486" t="s">
        <v>133</v>
      </c>
      <c r="E486" t="s">
        <v>133</v>
      </c>
    </row>
    <row r="487" spans="1:5" x14ac:dyDescent="0.25">
      <c r="A487" s="381">
        <v>566</v>
      </c>
      <c r="B487" t="s">
        <v>133</v>
      </c>
      <c r="C487" t="s">
        <v>133</v>
      </c>
      <c r="D487" t="s">
        <v>133</v>
      </c>
      <c r="E487" t="s">
        <v>133</v>
      </c>
    </row>
    <row r="488" spans="1:5" x14ac:dyDescent="0.25">
      <c r="A488" s="381">
        <v>567</v>
      </c>
      <c r="B488" t="s">
        <v>133</v>
      </c>
      <c r="C488" t="s">
        <v>133</v>
      </c>
      <c r="D488" t="s">
        <v>133</v>
      </c>
      <c r="E488" t="s">
        <v>133</v>
      </c>
    </row>
    <row r="489" spans="1:5" x14ac:dyDescent="0.25">
      <c r="A489" s="381">
        <v>568</v>
      </c>
      <c r="B489" t="s">
        <v>133</v>
      </c>
      <c r="C489" t="s">
        <v>133</v>
      </c>
      <c r="D489" t="s">
        <v>133</v>
      </c>
      <c r="E489" t="s">
        <v>133</v>
      </c>
    </row>
    <row r="490" spans="1:5" x14ac:dyDescent="0.25">
      <c r="A490" s="381">
        <v>569</v>
      </c>
      <c r="B490" t="s">
        <v>133</v>
      </c>
      <c r="C490" t="s">
        <v>133</v>
      </c>
      <c r="D490" t="s">
        <v>133</v>
      </c>
      <c r="E490" t="s">
        <v>133</v>
      </c>
    </row>
    <row r="491" spans="1:5" x14ac:dyDescent="0.25">
      <c r="A491" s="381">
        <v>570</v>
      </c>
      <c r="B491" t="s">
        <v>133</v>
      </c>
      <c r="C491" t="s">
        <v>133</v>
      </c>
      <c r="D491" t="s">
        <v>133</v>
      </c>
      <c r="E491" t="s">
        <v>133</v>
      </c>
    </row>
    <row r="492" spans="1:5" x14ac:dyDescent="0.25">
      <c r="A492" s="381">
        <v>571</v>
      </c>
      <c r="B492" t="s">
        <v>133</v>
      </c>
      <c r="C492" t="s">
        <v>133</v>
      </c>
      <c r="D492" t="s">
        <v>133</v>
      </c>
      <c r="E492" t="s">
        <v>133</v>
      </c>
    </row>
    <row r="493" spans="1:5" x14ac:dyDescent="0.25">
      <c r="A493" s="381">
        <v>572</v>
      </c>
      <c r="B493" t="s">
        <v>133</v>
      </c>
      <c r="C493" t="s">
        <v>133</v>
      </c>
      <c r="D493" t="s">
        <v>133</v>
      </c>
      <c r="E493" t="s">
        <v>133</v>
      </c>
    </row>
    <row r="494" spans="1:5" x14ac:dyDescent="0.25">
      <c r="A494" s="381">
        <v>573</v>
      </c>
      <c r="B494" t="s">
        <v>133</v>
      </c>
      <c r="C494" t="s">
        <v>133</v>
      </c>
      <c r="D494" t="s">
        <v>133</v>
      </c>
      <c r="E494" t="s">
        <v>133</v>
      </c>
    </row>
    <row r="495" spans="1:5" x14ac:dyDescent="0.25">
      <c r="A495" s="381">
        <v>574</v>
      </c>
      <c r="B495" t="s">
        <v>133</v>
      </c>
      <c r="C495" t="s">
        <v>133</v>
      </c>
      <c r="D495" t="s">
        <v>133</v>
      </c>
      <c r="E495" t="s">
        <v>133</v>
      </c>
    </row>
    <row r="496" spans="1:5" x14ac:dyDescent="0.25">
      <c r="A496" s="381">
        <v>575</v>
      </c>
      <c r="B496" t="s">
        <v>133</v>
      </c>
      <c r="C496" t="s">
        <v>133</v>
      </c>
      <c r="D496" t="s">
        <v>133</v>
      </c>
      <c r="E496" t="s">
        <v>133</v>
      </c>
    </row>
    <row r="497" spans="1:5" x14ac:dyDescent="0.25">
      <c r="A497" s="381">
        <v>576</v>
      </c>
      <c r="B497" t="s">
        <v>133</v>
      </c>
      <c r="C497" t="s">
        <v>133</v>
      </c>
      <c r="D497" t="s">
        <v>133</v>
      </c>
      <c r="E497" t="s">
        <v>133</v>
      </c>
    </row>
    <row r="498" spans="1:5" x14ac:dyDescent="0.25">
      <c r="A498" s="381">
        <v>577</v>
      </c>
      <c r="B498" t="s">
        <v>133</v>
      </c>
      <c r="C498" t="s">
        <v>133</v>
      </c>
      <c r="D498" t="s">
        <v>133</v>
      </c>
      <c r="E498" t="s">
        <v>133</v>
      </c>
    </row>
    <row r="499" spans="1:5" x14ac:dyDescent="0.25">
      <c r="A499" s="381">
        <v>578</v>
      </c>
      <c r="B499" t="s">
        <v>133</v>
      </c>
      <c r="C499" t="s">
        <v>133</v>
      </c>
      <c r="D499" t="s">
        <v>133</v>
      </c>
      <c r="E499" t="s">
        <v>133</v>
      </c>
    </row>
    <row r="500" spans="1:5" x14ac:dyDescent="0.25">
      <c r="A500" s="381">
        <v>579</v>
      </c>
      <c r="B500" t="s">
        <v>133</v>
      </c>
      <c r="C500" t="s">
        <v>133</v>
      </c>
      <c r="D500" t="s">
        <v>133</v>
      </c>
      <c r="E500" t="s">
        <v>133</v>
      </c>
    </row>
    <row r="501" spans="1:5" x14ac:dyDescent="0.25">
      <c r="A501" s="381">
        <v>580</v>
      </c>
      <c r="B501" t="s">
        <v>133</v>
      </c>
      <c r="C501" t="s">
        <v>133</v>
      </c>
      <c r="D501" t="s">
        <v>133</v>
      </c>
      <c r="E501" t="s">
        <v>133</v>
      </c>
    </row>
    <row r="502" spans="1:5" x14ac:dyDescent="0.25">
      <c r="A502" s="381">
        <v>581</v>
      </c>
      <c r="B502" t="s">
        <v>133</v>
      </c>
      <c r="C502" t="s">
        <v>133</v>
      </c>
      <c r="D502" t="s">
        <v>133</v>
      </c>
      <c r="E502" t="s">
        <v>133</v>
      </c>
    </row>
    <row r="503" spans="1:5" x14ac:dyDescent="0.25">
      <c r="A503" s="381">
        <v>582</v>
      </c>
      <c r="B503" t="s">
        <v>133</v>
      </c>
      <c r="C503" t="s">
        <v>133</v>
      </c>
      <c r="D503" t="s">
        <v>133</v>
      </c>
      <c r="E503" t="s">
        <v>133</v>
      </c>
    </row>
    <row r="504" spans="1:5" x14ac:dyDescent="0.25">
      <c r="A504" s="381">
        <v>583</v>
      </c>
      <c r="B504" t="s">
        <v>133</v>
      </c>
      <c r="C504" t="s">
        <v>133</v>
      </c>
      <c r="D504" t="s">
        <v>133</v>
      </c>
      <c r="E504" t="s">
        <v>133</v>
      </c>
    </row>
    <row r="505" spans="1:5" x14ac:dyDescent="0.25">
      <c r="A505" s="381">
        <v>584</v>
      </c>
      <c r="B505" t="s">
        <v>133</v>
      </c>
      <c r="C505" t="s">
        <v>133</v>
      </c>
      <c r="D505" t="s">
        <v>133</v>
      </c>
      <c r="E505" t="s">
        <v>133</v>
      </c>
    </row>
    <row r="506" spans="1:5" x14ac:dyDescent="0.25">
      <c r="A506" s="381">
        <v>585</v>
      </c>
      <c r="B506" t="s">
        <v>133</v>
      </c>
      <c r="C506" t="s">
        <v>133</v>
      </c>
      <c r="D506" t="s">
        <v>133</v>
      </c>
      <c r="E506" t="s">
        <v>133</v>
      </c>
    </row>
    <row r="507" spans="1:5" x14ac:dyDescent="0.25">
      <c r="A507" s="381">
        <v>586</v>
      </c>
      <c r="B507" t="s">
        <v>133</v>
      </c>
      <c r="C507" t="s">
        <v>133</v>
      </c>
      <c r="D507" t="s">
        <v>133</v>
      </c>
      <c r="E507" t="s">
        <v>133</v>
      </c>
    </row>
    <row r="508" spans="1:5" x14ac:dyDescent="0.25">
      <c r="A508" s="381">
        <v>587</v>
      </c>
      <c r="B508" t="s">
        <v>133</v>
      </c>
      <c r="C508" t="s">
        <v>133</v>
      </c>
      <c r="D508" t="s">
        <v>133</v>
      </c>
      <c r="E508" t="s">
        <v>133</v>
      </c>
    </row>
    <row r="509" spans="1:5" x14ac:dyDescent="0.25">
      <c r="A509" s="381">
        <v>588</v>
      </c>
      <c r="B509" t="s">
        <v>133</v>
      </c>
      <c r="C509" t="s">
        <v>133</v>
      </c>
      <c r="D509" t="s">
        <v>133</v>
      </c>
      <c r="E509" t="s">
        <v>133</v>
      </c>
    </row>
    <row r="510" spans="1:5" x14ac:dyDescent="0.25">
      <c r="A510" s="381">
        <v>589</v>
      </c>
      <c r="B510" t="s">
        <v>133</v>
      </c>
      <c r="C510" t="s">
        <v>133</v>
      </c>
      <c r="D510" t="s">
        <v>133</v>
      </c>
      <c r="E510" t="s">
        <v>133</v>
      </c>
    </row>
    <row r="511" spans="1:5" x14ac:dyDescent="0.25">
      <c r="A511" s="381">
        <v>590</v>
      </c>
      <c r="B511" t="s">
        <v>133</v>
      </c>
      <c r="C511" t="s">
        <v>133</v>
      </c>
      <c r="D511" t="s">
        <v>133</v>
      </c>
      <c r="E511" t="s">
        <v>133</v>
      </c>
    </row>
    <row r="512" spans="1:5" x14ac:dyDescent="0.25">
      <c r="A512" s="381">
        <v>591</v>
      </c>
      <c r="B512" t="s">
        <v>133</v>
      </c>
      <c r="C512" t="s">
        <v>133</v>
      </c>
      <c r="D512" t="s">
        <v>133</v>
      </c>
      <c r="E512" t="s">
        <v>133</v>
      </c>
    </row>
    <row r="513" spans="1:5" x14ac:dyDescent="0.25">
      <c r="A513" s="381">
        <v>592</v>
      </c>
      <c r="B513" t="s">
        <v>133</v>
      </c>
      <c r="C513" t="s">
        <v>133</v>
      </c>
      <c r="D513" t="s">
        <v>133</v>
      </c>
      <c r="E513" t="s">
        <v>133</v>
      </c>
    </row>
    <row r="514" spans="1:5" x14ac:dyDescent="0.25">
      <c r="A514" s="381">
        <v>593</v>
      </c>
      <c r="B514" t="s">
        <v>133</v>
      </c>
      <c r="C514" t="s">
        <v>133</v>
      </c>
      <c r="D514" t="s">
        <v>133</v>
      </c>
      <c r="E514" t="s">
        <v>133</v>
      </c>
    </row>
    <row r="515" spans="1:5" x14ac:dyDescent="0.25">
      <c r="A515" s="381">
        <v>594</v>
      </c>
      <c r="B515" t="s">
        <v>133</v>
      </c>
      <c r="C515" t="s">
        <v>133</v>
      </c>
      <c r="D515" t="s">
        <v>133</v>
      </c>
      <c r="E515" t="s">
        <v>133</v>
      </c>
    </row>
    <row r="516" spans="1:5" x14ac:dyDescent="0.25">
      <c r="A516" s="381">
        <v>595</v>
      </c>
      <c r="B516" t="s">
        <v>133</v>
      </c>
      <c r="C516" t="s">
        <v>133</v>
      </c>
      <c r="D516" t="s">
        <v>133</v>
      </c>
      <c r="E516" t="s">
        <v>133</v>
      </c>
    </row>
    <row r="517" spans="1:5" x14ac:dyDescent="0.25">
      <c r="A517" s="381">
        <v>596</v>
      </c>
      <c r="B517" t="s">
        <v>133</v>
      </c>
      <c r="C517" t="s">
        <v>133</v>
      </c>
      <c r="D517" t="s">
        <v>133</v>
      </c>
      <c r="E517" t="s">
        <v>133</v>
      </c>
    </row>
    <row r="518" spans="1:5" x14ac:dyDescent="0.25">
      <c r="A518" s="381">
        <v>597</v>
      </c>
      <c r="B518" t="s">
        <v>133</v>
      </c>
      <c r="C518" t="s">
        <v>133</v>
      </c>
      <c r="D518" t="s">
        <v>133</v>
      </c>
      <c r="E518" t="s">
        <v>133</v>
      </c>
    </row>
    <row r="519" spans="1:5" x14ac:dyDescent="0.25">
      <c r="A519" s="381">
        <v>598</v>
      </c>
      <c r="B519" t="s">
        <v>1575</v>
      </c>
      <c r="C519" t="s">
        <v>1576</v>
      </c>
      <c r="D519" t="s">
        <v>1575</v>
      </c>
      <c r="E519" t="s">
        <v>1575</v>
      </c>
    </row>
    <row r="520" spans="1:5" x14ac:dyDescent="0.25">
      <c r="A520" s="381">
        <v>599</v>
      </c>
      <c r="B520" t="s">
        <v>1577</v>
      </c>
      <c r="C520" t="s">
        <v>1578</v>
      </c>
      <c r="D520" t="s">
        <v>1577</v>
      </c>
      <c r="E520" t="s">
        <v>1577</v>
      </c>
    </row>
    <row r="521" spans="1:5" x14ac:dyDescent="0.25">
      <c r="A521" s="381">
        <v>600</v>
      </c>
      <c r="B521" t="s">
        <v>1579</v>
      </c>
      <c r="C521" t="s">
        <v>26</v>
      </c>
      <c r="D521" t="s">
        <v>392</v>
      </c>
      <c r="E521" t="s">
        <v>393</v>
      </c>
    </row>
    <row r="522" spans="1:5" x14ac:dyDescent="0.25">
      <c r="A522" s="381">
        <v>601</v>
      </c>
      <c r="B522" t="s">
        <v>394</v>
      </c>
      <c r="C522" t="s">
        <v>27</v>
      </c>
      <c r="D522" t="s">
        <v>394</v>
      </c>
      <c r="E522" t="s">
        <v>395</v>
      </c>
    </row>
    <row r="523" spans="1:5" x14ac:dyDescent="0.25">
      <c r="A523" s="381">
        <v>602</v>
      </c>
      <c r="B523" t="s">
        <v>396</v>
      </c>
      <c r="C523" t="s">
        <v>28</v>
      </c>
      <c r="D523" t="s">
        <v>396</v>
      </c>
      <c r="E523" t="s">
        <v>397</v>
      </c>
    </row>
    <row r="524" spans="1:5" x14ac:dyDescent="0.25">
      <c r="A524" s="381">
        <v>603</v>
      </c>
      <c r="B524" t="s">
        <v>398</v>
      </c>
      <c r="C524" t="s">
        <v>29</v>
      </c>
      <c r="D524" t="s">
        <v>398</v>
      </c>
      <c r="E524" t="s">
        <v>399</v>
      </c>
    </row>
    <row r="525" spans="1:5" x14ac:dyDescent="0.25">
      <c r="A525" s="381">
        <v>604</v>
      </c>
      <c r="B525" t="s">
        <v>400</v>
      </c>
      <c r="C525" t="s">
        <v>30</v>
      </c>
      <c r="D525" t="s">
        <v>400</v>
      </c>
      <c r="E525" t="s">
        <v>401</v>
      </c>
    </row>
    <row r="526" spans="1:5" x14ac:dyDescent="0.25">
      <c r="A526" s="381">
        <v>605</v>
      </c>
      <c r="B526" t="s">
        <v>133</v>
      </c>
      <c r="C526" t="s">
        <v>133</v>
      </c>
      <c r="D526" t="s">
        <v>133</v>
      </c>
      <c r="E526" t="s">
        <v>133</v>
      </c>
    </row>
    <row r="527" spans="1:5" x14ac:dyDescent="0.25">
      <c r="A527" s="381">
        <v>606</v>
      </c>
      <c r="B527" t="s">
        <v>404</v>
      </c>
      <c r="C527" t="s">
        <v>31</v>
      </c>
      <c r="D527" t="s">
        <v>1580</v>
      </c>
      <c r="E527" t="s">
        <v>1581</v>
      </c>
    </row>
    <row r="528" spans="1:5" x14ac:dyDescent="0.25">
      <c r="A528" s="381">
        <v>607</v>
      </c>
      <c r="B528" t="s">
        <v>133</v>
      </c>
      <c r="C528" t="s">
        <v>133</v>
      </c>
      <c r="D528" t="s">
        <v>133</v>
      </c>
      <c r="E528" t="s">
        <v>133</v>
      </c>
    </row>
    <row r="529" spans="1:5" x14ac:dyDescent="0.25">
      <c r="A529" s="381">
        <v>608</v>
      </c>
      <c r="B529" t="s">
        <v>133</v>
      </c>
      <c r="C529" t="s">
        <v>133</v>
      </c>
      <c r="D529" t="s">
        <v>133</v>
      </c>
      <c r="E529" t="s">
        <v>133</v>
      </c>
    </row>
    <row r="530" spans="1:5" x14ac:dyDescent="0.25">
      <c r="A530" s="381">
        <v>609</v>
      </c>
      <c r="B530" t="s">
        <v>133</v>
      </c>
      <c r="C530" t="s">
        <v>133</v>
      </c>
      <c r="D530" t="s">
        <v>133</v>
      </c>
      <c r="E530" t="s">
        <v>133</v>
      </c>
    </row>
    <row r="531" spans="1:5" x14ac:dyDescent="0.25">
      <c r="A531" s="381">
        <v>610</v>
      </c>
      <c r="B531" t="s">
        <v>133</v>
      </c>
      <c r="C531" t="s">
        <v>133</v>
      </c>
      <c r="D531" t="s">
        <v>133</v>
      </c>
      <c r="E531" t="s">
        <v>133</v>
      </c>
    </row>
    <row r="532" spans="1:5" x14ac:dyDescent="0.25">
      <c r="A532" s="381">
        <v>611</v>
      </c>
      <c r="B532" t="s">
        <v>402</v>
      </c>
      <c r="C532" t="s">
        <v>1582</v>
      </c>
      <c r="D532" t="s">
        <v>402</v>
      </c>
      <c r="E532" t="s">
        <v>403</v>
      </c>
    </row>
    <row r="533" spans="1:5" x14ac:dyDescent="0.25">
      <c r="A533" s="381">
        <v>612</v>
      </c>
      <c r="B533" t="s">
        <v>1583</v>
      </c>
      <c r="C533" t="s">
        <v>1715</v>
      </c>
      <c r="D533" t="s">
        <v>1584</v>
      </c>
      <c r="E533" t="s">
        <v>1584</v>
      </c>
    </row>
    <row r="534" spans="1:5" x14ac:dyDescent="0.25">
      <c r="A534" s="381">
        <v>613</v>
      </c>
      <c r="B534" t="s">
        <v>133</v>
      </c>
      <c r="C534" t="s">
        <v>133</v>
      </c>
      <c r="D534" t="s">
        <v>133</v>
      </c>
      <c r="E534" t="s">
        <v>133</v>
      </c>
    </row>
    <row r="535" spans="1:5" x14ac:dyDescent="0.25">
      <c r="A535" s="381">
        <v>614</v>
      </c>
      <c r="B535" t="s">
        <v>133</v>
      </c>
      <c r="C535" t="s">
        <v>133</v>
      </c>
      <c r="D535" t="s">
        <v>133</v>
      </c>
      <c r="E535" t="s">
        <v>133</v>
      </c>
    </row>
    <row r="536" spans="1:5" x14ac:dyDescent="0.25">
      <c r="A536" s="381">
        <v>615</v>
      </c>
      <c r="B536" t="s">
        <v>133</v>
      </c>
      <c r="C536" t="s">
        <v>133</v>
      </c>
      <c r="D536" t="s">
        <v>133</v>
      </c>
      <c r="E536" t="s">
        <v>133</v>
      </c>
    </row>
    <row r="537" spans="1:5" x14ac:dyDescent="0.25">
      <c r="A537" s="381">
        <v>616</v>
      </c>
      <c r="B537" t="s">
        <v>133</v>
      </c>
      <c r="C537" t="s">
        <v>133</v>
      </c>
      <c r="D537" t="s">
        <v>133</v>
      </c>
      <c r="E537" t="s">
        <v>133</v>
      </c>
    </row>
    <row r="538" spans="1:5" x14ac:dyDescent="0.25">
      <c r="A538" s="381">
        <v>617</v>
      </c>
      <c r="B538" t="s">
        <v>133</v>
      </c>
      <c r="C538" t="s">
        <v>133</v>
      </c>
      <c r="D538" t="s">
        <v>133</v>
      </c>
      <c r="E538" t="s">
        <v>133</v>
      </c>
    </row>
    <row r="539" spans="1:5" x14ac:dyDescent="0.25">
      <c r="A539" s="381">
        <v>618</v>
      </c>
      <c r="B539" t="s">
        <v>133</v>
      </c>
      <c r="C539" t="s">
        <v>133</v>
      </c>
      <c r="D539" t="s">
        <v>133</v>
      </c>
      <c r="E539" t="s">
        <v>133</v>
      </c>
    </row>
    <row r="540" spans="1:5" x14ac:dyDescent="0.25">
      <c r="A540" s="381">
        <v>619</v>
      </c>
      <c r="B540" t="s">
        <v>133</v>
      </c>
      <c r="C540" t="s">
        <v>133</v>
      </c>
      <c r="D540" t="s">
        <v>133</v>
      </c>
      <c r="E540" t="s">
        <v>133</v>
      </c>
    </row>
    <row r="541" spans="1:5" x14ac:dyDescent="0.25">
      <c r="A541" s="381">
        <v>620</v>
      </c>
      <c r="B541" t="s">
        <v>133</v>
      </c>
      <c r="C541" t="s">
        <v>133</v>
      </c>
      <c r="D541" t="s">
        <v>133</v>
      </c>
      <c r="E541" t="s">
        <v>133</v>
      </c>
    </row>
    <row r="542" spans="1:5" x14ac:dyDescent="0.25">
      <c r="A542" s="381">
        <v>691</v>
      </c>
      <c r="B542" t="s">
        <v>1585</v>
      </c>
      <c r="C542" t="s">
        <v>1586</v>
      </c>
      <c r="D542" t="s">
        <v>1585</v>
      </c>
      <c r="E542" t="s">
        <v>1587</v>
      </c>
    </row>
    <row r="543" spans="1:5" x14ac:dyDescent="0.25">
      <c r="A543" s="381">
        <v>692</v>
      </c>
      <c r="B543" t="s">
        <v>133</v>
      </c>
      <c r="C543" t="s">
        <v>133</v>
      </c>
      <c r="D543" t="s">
        <v>133</v>
      </c>
      <c r="E543" t="s">
        <v>133</v>
      </c>
    </row>
    <row r="544" spans="1:5" x14ac:dyDescent="0.25">
      <c r="A544" s="381">
        <v>693</v>
      </c>
      <c r="B544" t="s">
        <v>133</v>
      </c>
      <c r="C544" t="s">
        <v>133</v>
      </c>
      <c r="D544" t="s">
        <v>133</v>
      </c>
      <c r="E544" t="s">
        <v>133</v>
      </c>
    </row>
    <row r="545" spans="1:5" x14ac:dyDescent="0.25">
      <c r="A545" s="381">
        <v>694</v>
      </c>
      <c r="B545" t="s">
        <v>133</v>
      </c>
      <c r="C545" t="s">
        <v>133</v>
      </c>
      <c r="D545" t="s">
        <v>133</v>
      </c>
      <c r="E545" t="s">
        <v>133</v>
      </c>
    </row>
    <row r="546" spans="1:5" x14ac:dyDescent="0.25">
      <c r="A546" s="381">
        <v>695</v>
      </c>
      <c r="B546" t="s">
        <v>133</v>
      </c>
      <c r="C546" t="s">
        <v>133</v>
      </c>
      <c r="D546" t="s">
        <v>133</v>
      </c>
      <c r="E546" t="s">
        <v>133</v>
      </c>
    </row>
    <row r="547" spans="1:5" x14ac:dyDescent="0.25">
      <c r="A547" s="381">
        <v>696</v>
      </c>
      <c r="B547" t="s">
        <v>1588</v>
      </c>
      <c r="C547" t="s">
        <v>1589</v>
      </c>
      <c r="D547" t="s">
        <v>1588</v>
      </c>
      <c r="E547" t="s">
        <v>1590</v>
      </c>
    </row>
    <row r="548" spans="1:5" x14ac:dyDescent="0.25">
      <c r="A548" s="381">
        <v>697</v>
      </c>
      <c r="B548" t="s">
        <v>133</v>
      </c>
      <c r="C548" t="s">
        <v>133</v>
      </c>
      <c r="D548" t="s">
        <v>133</v>
      </c>
      <c r="E548" t="s">
        <v>133</v>
      </c>
    </row>
    <row r="549" spans="1:5" x14ac:dyDescent="0.25">
      <c r="A549" s="381">
        <v>698</v>
      </c>
      <c r="B549" t="s">
        <v>133</v>
      </c>
      <c r="C549" t="s">
        <v>133</v>
      </c>
      <c r="D549" t="s">
        <v>133</v>
      </c>
      <c r="E549" t="s">
        <v>133</v>
      </c>
    </row>
    <row r="550" spans="1:5" x14ac:dyDescent="0.25">
      <c r="A550" s="381">
        <v>699</v>
      </c>
      <c r="B550" t="s">
        <v>133</v>
      </c>
      <c r="C550" t="s">
        <v>133</v>
      </c>
      <c r="D550" t="s">
        <v>133</v>
      </c>
      <c r="E550" t="s">
        <v>133</v>
      </c>
    </row>
    <row r="551" spans="1:5" x14ac:dyDescent="0.25">
      <c r="A551" s="381">
        <v>700</v>
      </c>
      <c r="B551" t="s">
        <v>133</v>
      </c>
      <c r="C551" t="s">
        <v>133</v>
      </c>
      <c r="D551" t="s">
        <v>133</v>
      </c>
      <c r="E551" t="s">
        <v>133</v>
      </c>
    </row>
    <row r="552" spans="1:5" x14ac:dyDescent="0.25">
      <c r="A552" s="381">
        <v>701</v>
      </c>
      <c r="B552" t="s">
        <v>405</v>
      </c>
      <c r="C552" t="s">
        <v>406</v>
      </c>
      <c r="D552" t="s">
        <v>107</v>
      </c>
      <c r="E552" t="s">
        <v>407</v>
      </c>
    </row>
    <row r="553" spans="1:5" x14ac:dyDescent="0.25">
      <c r="A553" s="381">
        <v>702</v>
      </c>
      <c r="B553" t="s">
        <v>408</v>
      </c>
      <c r="C553" t="s">
        <v>409</v>
      </c>
      <c r="D553" t="s">
        <v>111</v>
      </c>
      <c r="E553" t="s">
        <v>410</v>
      </c>
    </row>
    <row r="554" spans="1:5" x14ac:dyDescent="0.25">
      <c r="A554" s="381">
        <v>703</v>
      </c>
      <c r="B554" t="s">
        <v>411</v>
      </c>
      <c r="C554" t="s">
        <v>412</v>
      </c>
      <c r="D554" t="s">
        <v>808</v>
      </c>
      <c r="E554" t="s">
        <v>413</v>
      </c>
    </row>
    <row r="555" spans="1:5" x14ac:dyDescent="0.25">
      <c r="A555" s="381">
        <v>704</v>
      </c>
      <c r="B555" t="s">
        <v>414</v>
      </c>
      <c r="C555" t="s">
        <v>415</v>
      </c>
      <c r="D555" t="s">
        <v>113</v>
      </c>
      <c r="E555" t="s">
        <v>416</v>
      </c>
    </row>
    <row r="556" spans="1:5" x14ac:dyDescent="0.25">
      <c r="A556" s="381">
        <v>705</v>
      </c>
      <c r="B556" t="s">
        <v>417</v>
      </c>
      <c r="C556" t="s">
        <v>418</v>
      </c>
      <c r="D556" t="s">
        <v>115</v>
      </c>
      <c r="E556" t="s">
        <v>419</v>
      </c>
    </row>
    <row r="557" spans="1:5" x14ac:dyDescent="0.25">
      <c r="A557" s="381">
        <v>706</v>
      </c>
      <c r="B557" t="s">
        <v>420</v>
      </c>
      <c r="C557" t="s">
        <v>421</v>
      </c>
      <c r="D557" t="s">
        <v>809</v>
      </c>
      <c r="E557" t="s">
        <v>422</v>
      </c>
    </row>
    <row r="558" spans="1:5" x14ac:dyDescent="0.25">
      <c r="A558" s="381">
        <v>709</v>
      </c>
      <c r="B558" t="s">
        <v>423</v>
      </c>
      <c r="C558" t="s">
        <v>424</v>
      </c>
      <c r="D558" t="s">
        <v>119</v>
      </c>
      <c r="E558" t="s">
        <v>425</v>
      </c>
    </row>
    <row r="559" spans="1:5" x14ac:dyDescent="0.25">
      <c r="A559" s="381">
        <v>712</v>
      </c>
      <c r="B559" t="s">
        <v>426</v>
      </c>
      <c r="C559" t="s">
        <v>427</v>
      </c>
      <c r="D559" t="s">
        <v>121</v>
      </c>
      <c r="E559" t="s">
        <v>428</v>
      </c>
    </row>
    <row r="560" spans="1:5" x14ac:dyDescent="0.25">
      <c r="A560" s="381">
        <v>715</v>
      </c>
      <c r="B560" t="s">
        <v>429</v>
      </c>
      <c r="C560" t="s">
        <v>430</v>
      </c>
      <c r="D560" t="s">
        <v>810</v>
      </c>
      <c r="E560" t="s">
        <v>431</v>
      </c>
    </row>
    <row r="561" spans="1:5" x14ac:dyDescent="0.25">
      <c r="A561" s="381">
        <v>718</v>
      </c>
      <c r="B561" t="s">
        <v>432</v>
      </c>
      <c r="C561" t="s">
        <v>433</v>
      </c>
      <c r="D561" t="s">
        <v>123</v>
      </c>
      <c r="E561" t="s">
        <v>434</v>
      </c>
    </row>
    <row r="562" spans="1:5" x14ac:dyDescent="0.25">
      <c r="A562" s="381">
        <v>721</v>
      </c>
      <c r="B562" t="s">
        <v>435</v>
      </c>
      <c r="C562" t="s">
        <v>436</v>
      </c>
      <c r="D562" t="s">
        <v>811</v>
      </c>
      <c r="E562" t="s">
        <v>437</v>
      </c>
    </row>
    <row r="563" spans="1:5" x14ac:dyDescent="0.25">
      <c r="A563" s="381">
        <v>724</v>
      </c>
      <c r="B563" t="s">
        <v>438</v>
      </c>
      <c r="C563" t="s">
        <v>439</v>
      </c>
      <c r="D563" t="s">
        <v>812</v>
      </c>
      <c r="E563" t="s">
        <v>440</v>
      </c>
    </row>
    <row r="564" spans="1:5" x14ac:dyDescent="0.25">
      <c r="A564" s="381">
        <v>727</v>
      </c>
      <c r="B564" t="s">
        <v>441</v>
      </c>
      <c r="C564" t="s">
        <v>442</v>
      </c>
      <c r="D564" t="s">
        <v>813</v>
      </c>
      <c r="E564" t="s">
        <v>443</v>
      </c>
    </row>
    <row r="565" spans="1:5" x14ac:dyDescent="0.25">
      <c r="A565" s="381">
        <v>730</v>
      </c>
      <c r="B565" t="s">
        <v>444</v>
      </c>
      <c r="C565" t="s">
        <v>445</v>
      </c>
      <c r="D565" t="s">
        <v>814</v>
      </c>
      <c r="E565" t="s">
        <v>446</v>
      </c>
    </row>
    <row r="566" spans="1:5" x14ac:dyDescent="0.25">
      <c r="A566" s="381">
        <v>733</v>
      </c>
      <c r="B566" t="s">
        <v>447</v>
      </c>
      <c r="C566" t="s">
        <v>448</v>
      </c>
      <c r="D566" t="s">
        <v>125</v>
      </c>
      <c r="E566" t="s">
        <v>449</v>
      </c>
    </row>
    <row r="567" spans="1:5" x14ac:dyDescent="0.25">
      <c r="A567" s="381">
        <v>734</v>
      </c>
      <c r="B567" t="s">
        <v>450</v>
      </c>
      <c r="C567" t="s">
        <v>451</v>
      </c>
      <c r="D567" t="s">
        <v>1420</v>
      </c>
      <c r="E567" t="s">
        <v>452</v>
      </c>
    </row>
    <row r="568" spans="1:5" x14ac:dyDescent="0.25">
      <c r="A568" s="381">
        <v>735</v>
      </c>
      <c r="B568" t="s">
        <v>453</v>
      </c>
      <c r="C568" t="s">
        <v>454</v>
      </c>
      <c r="D568" t="s">
        <v>126</v>
      </c>
      <c r="E568" t="s">
        <v>455</v>
      </c>
    </row>
    <row r="569" spans="1:5" x14ac:dyDescent="0.25">
      <c r="A569" s="381">
        <v>736</v>
      </c>
      <c r="B569" t="s">
        <v>456</v>
      </c>
      <c r="C569" t="s">
        <v>457</v>
      </c>
      <c r="D569" t="s">
        <v>127</v>
      </c>
      <c r="E569" t="s">
        <v>458</v>
      </c>
    </row>
    <row r="570" spans="1:5" x14ac:dyDescent="0.25">
      <c r="A570" s="381">
        <v>737</v>
      </c>
      <c r="B570" t="s">
        <v>459</v>
      </c>
      <c r="C570" t="s">
        <v>460</v>
      </c>
      <c r="D570" t="s">
        <v>128</v>
      </c>
      <c r="E570" t="s">
        <v>461</v>
      </c>
    </row>
    <row r="571" spans="1:5" x14ac:dyDescent="0.25">
      <c r="A571" s="381">
        <v>738</v>
      </c>
      <c r="B571" t="s">
        <v>462</v>
      </c>
      <c r="C571" t="s">
        <v>463</v>
      </c>
      <c r="D571" t="s">
        <v>129</v>
      </c>
      <c r="E571" t="s">
        <v>464</v>
      </c>
    </row>
    <row r="572" spans="1:5" x14ac:dyDescent="0.25">
      <c r="A572" s="381">
        <v>739</v>
      </c>
      <c r="B572" t="s">
        <v>465</v>
      </c>
      <c r="C572" t="s">
        <v>466</v>
      </c>
      <c r="D572" t="s">
        <v>815</v>
      </c>
      <c r="E572" t="s">
        <v>467</v>
      </c>
    </row>
    <row r="573" spans="1:5" x14ac:dyDescent="0.25">
      <c r="A573" s="381">
        <v>740</v>
      </c>
      <c r="B573" t="s">
        <v>468</v>
      </c>
      <c r="C573" t="s">
        <v>469</v>
      </c>
      <c r="D573" t="s">
        <v>816</v>
      </c>
      <c r="E573" t="s">
        <v>470</v>
      </c>
    </row>
    <row r="574" spans="1:5" x14ac:dyDescent="0.25">
      <c r="A574" s="381">
        <v>741</v>
      </c>
      <c r="B574" t="s">
        <v>471</v>
      </c>
      <c r="C574" t="s">
        <v>472</v>
      </c>
      <c r="D574" t="s">
        <v>817</v>
      </c>
      <c r="E574" t="s">
        <v>473</v>
      </c>
    </row>
    <row r="575" spans="1:5" x14ac:dyDescent="0.25">
      <c r="A575" s="381">
        <v>751</v>
      </c>
      <c r="B575" t="s">
        <v>474</v>
      </c>
      <c r="C575" t="s">
        <v>475</v>
      </c>
      <c r="D575" t="s">
        <v>818</v>
      </c>
      <c r="E575" t="s">
        <v>476</v>
      </c>
    </row>
    <row r="576" spans="1:5" x14ac:dyDescent="0.25">
      <c r="A576" s="381">
        <v>752</v>
      </c>
      <c r="B576" t="s">
        <v>477</v>
      </c>
      <c r="C576" t="s">
        <v>478</v>
      </c>
      <c r="D576" t="s">
        <v>819</v>
      </c>
      <c r="E576" t="s">
        <v>479</v>
      </c>
    </row>
    <row r="577" spans="1:5" x14ac:dyDescent="0.25">
      <c r="A577" s="381">
        <v>753</v>
      </c>
      <c r="B577" t="s">
        <v>480</v>
      </c>
      <c r="C577" t="s">
        <v>481</v>
      </c>
      <c r="D577" t="s">
        <v>820</v>
      </c>
      <c r="E577" t="s">
        <v>482</v>
      </c>
    </row>
    <row r="578" spans="1:5" x14ac:dyDescent="0.25">
      <c r="A578" s="381">
        <v>754</v>
      </c>
      <c r="B578" t="s">
        <v>483</v>
      </c>
      <c r="C578" t="s">
        <v>484</v>
      </c>
      <c r="D578" t="s">
        <v>821</v>
      </c>
      <c r="E578" t="s">
        <v>485</v>
      </c>
    </row>
    <row r="579" spans="1:5" x14ac:dyDescent="0.25">
      <c r="A579" s="381">
        <v>755</v>
      </c>
      <c r="B579" t="s">
        <v>486</v>
      </c>
      <c r="C579" t="s">
        <v>487</v>
      </c>
      <c r="D579" t="s">
        <v>486</v>
      </c>
      <c r="E579" t="s">
        <v>486</v>
      </c>
    </row>
    <row r="580" spans="1:5" x14ac:dyDescent="0.25">
      <c r="A580" s="381">
        <v>756</v>
      </c>
      <c r="B580" t="s">
        <v>488</v>
      </c>
      <c r="C580" t="s">
        <v>489</v>
      </c>
      <c r="D580" t="s">
        <v>822</v>
      </c>
      <c r="E580" t="s">
        <v>490</v>
      </c>
    </row>
    <row r="581" spans="1:5" x14ac:dyDescent="0.25">
      <c r="A581" s="381">
        <v>757</v>
      </c>
      <c r="B581" t="s">
        <v>491</v>
      </c>
      <c r="C581" t="s">
        <v>492</v>
      </c>
      <c r="D581" t="s">
        <v>823</v>
      </c>
      <c r="E581" t="s">
        <v>493</v>
      </c>
    </row>
    <row r="582" spans="1:5" x14ac:dyDescent="0.25">
      <c r="A582" s="381">
        <v>758</v>
      </c>
      <c r="B582" t="s">
        <v>494</v>
      </c>
      <c r="C582" t="s">
        <v>495</v>
      </c>
      <c r="D582" t="s">
        <v>824</v>
      </c>
      <c r="E582" t="s">
        <v>496</v>
      </c>
    </row>
    <row r="583" spans="1:5" x14ac:dyDescent="0.25">
      <c r="A583" s="381">
        <v>759</v>
      </c>
      <c r="B583" t="s">
        <v>497</v>
      </c>
      <c r="C583" t="s">
        <v>498</v>
      </c>
      <c r="D583" t="s">
        <v>825</v>
      </c>
      <c r="E583" t="s">
        <v>499</v>
      </c>
    </row>
    <row r="584" spans="1:5" x14ac:dyDescent="0.25">
      <c r="A584" s="381">
        <v>760</v>
      </c>
      <c r="B584" t="s">
        <v>500</v>
      </c>
      <c r="C584" t="s">
        <v>501</v>
      </c>
      <c r="D584" t="s">
        <v>826</v>
      </c>
      <c r="E584" t="s">
        <v>502</v>
      </c>
    </row>
    <row r="585" spans="1:5" x14ac:dyDescent="0.25">
      <c r="A585" s="381">
        <v>761</v>
      </c>
      <c r="B585" t="s">
        <v>503</v>
      </c>
      <c r="C585" t="s">
        <v>504</v>
      </c>
      <c r="D585" t="s">
        <v>1420</v>
      </c>
      <c r="E585" t="s">
        <v>505</v>
      </c>
    </row>
    <row r="586" spans="1:5" x14ac:dyDescent="0.25">
      <c r="A586" s="381">
        <v>762</v>
      </c>
      <c r="B586" t="s">
        <v>506</v>
      </c>
      <c r="C586" t="s">
        <v>507</v>
      </c>
      <c r="D586" t="s">
        <v>1422</v>
      </c>
      <c r="E586" t="s">
        <v>508</v>
      </c>
    </row>
    <row r="587" spans="1:5" x14ac:dyDescent="0.25">
      <c r="A587" s="381">
        <v>763</v>
      </c>
      <c r="B587" t="s">
        <v>509</v>
      </c>
      <c r="C587" t="s">
        <v>510</v>
      </c>
      <c r="D587" t="s">
        <v>827</v>
      </c>
      <c r="E587" t="s">
        <v>511</v>
      </c>
    </row>
    <row r="588" spans="1:5" x14ac:dyDescent="0.25">
      <c r="A588" s="381">
        <v>764</v>
      </c>
      <c r="B588" t="s">
        <v>512</v>
      </c>
      <c r="C588" t="s">
        <v>513</v>
      </c>
      <c r="D588" t="s">
        <v>828</v>
      </c>
      <c r="E588" t="s">
        <v>514</v>
      </c>
    </row>
    <row r="589" spans="1:5" x14ac:dyDescent="0.25">
      <c r="A589" s="381">
        <v>765</v>
      </c>
      <c r="B589" t="s">
        <v>515</v>
      </c>
      <c r="C589" t="s">
        <v>516</v>
      </c>
      <c r="D589" t="s">
        <v>829</v>
      </c>
      <c r="E589" t="s">
        <v>517</v>
      </c>
    </row>
    <row r="590" spans="1:5" x14ac:dyDescent="0.25">
      <c r="A590" s="381">
        <v>766</v>
      </c>
      <c r="B590" t="s">
        <v>518</v>
      </c>
      <c r="C590" t="s">
        <v>519</v>
      </c>
      <c r="D590" t="s">
        <v>830</v>
      </c>
      <c r="E590" t="s">
        <v>520</v>
      </c>
    </row>
    <row r="591" spans="1:5" x14ac:dyDescent="0.25">
      <c r="A591" s="381">
        <v>767</v>
      </c>
      <c r="B591" t="s">
        <v>521</v>
      </c>
      <c r="C591" t="s">
        <v>522</v>
      </c>
      <c r="D591" t="s">
        <v>831</v>
      </c>
      <c r="E591" t="s">
        <v>523</v>
      </c>
    </row>
    <row r="592" spans="1:5" x14ac:dyDescent="0.25">
      <c r="A592" s="381">
        <v>768</v>
      </c>
      <c r="B592" t="s">
        <v>524</v>
      </c>
      <c r="C592" t="s">
        <v>525</v>
      </c>
      <c r="D592" t="s">
        <v>832</v>
      </c>
      <c r="E592" t="s">
        <v>526</v>
      </c>
    </row>
    <row r="593" spans="1:5" x14ac:dyDescent="0.25">
      <c r="A593" s="381">
        <v>769</v>
      </c>
      <c r="B593" t="s">
        <v>527</v>
      </c>
      <c r="C593" t="s">
        <v>528</v>
      </c>
      <c r="D593" t="s">
        <v>833</v>
      </c>
      <c r="E593" t="s">
        <v>529</v>
      </c>
    </row>
    <row r="594" spans="1:5" x14ac:dyDescent="0.25">
      <c r="A594" s="381">
        <v>770</v>
      </c>
      <c r="B594" t="s">
        <v>133</v>
      </c>
      <c r="C594" t="s">
        <v>133</v>
      </c>
      <c r="D594" t="s">
        <v>133</v>
      </c>
      <c r="E594" t="s">
        <v>133</v>
      </c>
    </row>
    <row r="595" spans="1:5" x14ac:dyDescent="0.25">
      <c r="A595" s="381">
        <v>999</v>
      </c>
      <c r="B595" t="s">
        <v>133</v>
      </c>
      <c r="C595" t="s">
        <v>133</v>
      </c>
      <c r="D595" t="s">
        <v>133</v>
      </c>
      <c r="E595" t="s">
        <v>133</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大会プログラム＆ビブス申込兼振込明細書</vt: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'大会プログラム＆ビブス申込兼振込明細書'!Print_Area</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尚義 高橋</cp:lastModifiedBy>
  <cp:lastPrinted>2025-03-05T06:28:39Z</cp:lastPrinted>
  <dcterms:created xsi:type="dcterms:W3CDTF">2003-01-27T04:34:16Z</dcterms:created>
  <dcterms:modified xsi:type="dcterms:W3CDTF">2026-07-16T01:52:31Z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