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24226"/>
  <mc:AlternateContent xmlns:mc="http://schemas.openxmlformats.org/markup-compatibility/2006">
    <mc:Choice Requires="x15">
      <x15ac:absPath xmlns:x15ac="http://schemas.microsoft.com/office/spreadsheetml/2010/11/ac" url="P:\021北丹陸協htmlホームページ\meeting\20260927e\"/>
    </mc:Choice>
  </mc:AlternateContent>
  <xr:revisionPtr revIDLastSave="0" documentId="13_ncr:1_{7E9D4D63-F524-4D6E-81F0-33180DB18D84}" xr6:coauthVersionLast="47" xr6:coauthVersionMax="47" xr10:uidLastSave="{00000000-0000-0000-0000-000000000000}"/>
  <bookViews>
    <workbookView xWindow="-98" yWindow="-98" windowWidth="21795" windowHeight="13875" firstSheet="2" activeTab="4" xr2:uid="{00000000-000D-0000-FFFF-FFFF00000000}"/>
  </bookViews>
  <sheets>
    <sheet name="参加承諾書" sheetId="15" r:id="rId1"/>
    <sheet name="大会プログラム＆エントリー料＆ビブス　申込振込明細書" sheetId="14" r:id="rId2"/>
    <sheet name="説明" sheetId="10" r:id="rId3"/>
    <sheet name="基本データ" sheetId="8" r:id="rId4"/>
    <sheet name="個人エントリー" sheetId="3" r:id="rId5"/>
    <sheet name="リレーエントリー" sheetId="5" r:id="rId6"/>
    <sheet name="一覧表個人（印刷）" sheetId="7" r:id="rId7"/>
    <sheet name="一覧表ﾘﾚｰ（印刷）" sheetId="11" r:id="rId8"/>
    <sheet name="競技会テーブル" sheetId="13" r:id="rId9"/>
    <sheet name="参照ﾃｰﾌﾞﾙ" sheetId="4" r:id="rId10"/>
  </sheets>
  <definedNames>
    <definedName name="_xlnm.Print_Area" localSheetId="1">'大会プログラム＆エントリー料＆ビブス　申込振込明細書'!$A$1:$K$67</definedName>
    <definedName name="_xlnm.Print_Titles" localSheetId="4">個人エントリー!$2:$5</definedName>
    <definedName name="中学女子">#REF!</definedName>
    <definedName name="中学男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14" l="1"/>
  <c r="F4" i="14"/>
  <c r="E4" i="14"/>
  <c r="F28" i="14"/>
  <c r="X180" i="13"/>
  <c r="X179" i="13"/>
  <c r="X178" i="13"/>
  <c r="X177" i="13"/>
  <c r="X176" i="13"/>
  <c r="X175" i="13"/>
  <c r="X174" i="13"/>
  <c r="X173" i="13"/>
  <c r="X172" i="13"/>
  <c r="X171" i="13"/>
  <c r="X170" i="13"/>
  <c r="X169" i="13"/>
  <c r="X168" i="13"/>
  <c r="X167" i="13"/>
  <c r="X166" i="13"/>
  <c r="X165" i="13"/>
  <c r="X164" i="13"/>
  <c r="X163" i="13"/>
  <c r="X162" i="13"/>
  <c r="X161" i="13"/>
  <c r="X160" i="13"/>
  <c r="X159" i="13"/>
  <c r="X158" i="13"/>
  <c r="X157" i="13"/>
  <c r="X156" i="13"/>
  <c r="X155" i="13"/>
  <c r="X154" i="13"/>
  <c r="X153" i="13"/>
  <c r="X152" i="13"/>
  <c r="X151" i="13"/>
  <c r="X150" i="13"/>
  <c r="X149" i="13"/>
  <c r="X148" i="13"/>
  <c r="X147" i="13"/>
  <c r="X146" i="13"/>
  <c r="X145" i="13"/>
  <c r="X144" i="13"/>
  <c r="X143" i="13"/>
  <c r="X142" i="13"/>
  <c r="X141" i="13"/>
  <c r="X140" i="13"/>
  <c r="X139" i="13"/>
  <c r="X138" i="13"/>
  <c r="X137" i="13"/>
  <c r="X136" i="13"/>
  <c r="X135" i="13"/>
  <c r="X134" i="13"/>
  <c r="X133" i="13"/>
  <c r="X132" i="13"/>
  <c r="X131" i="13"/>
  <c r="X130" i="13"/>
  <c r="X129" i="13"/>
  <c r="X128" i="13"/>
  <c r="X127" i="13"/>
  <c r="X126" i="13"/>
  <c r="X125" i="13"/>
  <c r="X124" i="13"/>
  <c r="X123" i="13"/>
  <c r="X122" i="13"/>
  <c r="X121" i="13"/>
  <c r="X120" i="13"/>
  <c r="X119" i="13"/>
  <c r="X118" i="13"/>
  <c r="X117" i="13"/>
  <c r="X116" i="13"/>
  <c r="X115" i="13"/>
  <c r="X114" i="13"/>
  <c r="X113" i="13"/>
  <c r="X112" i="13"/>
  <c r="X111" i="13"/>
  <c r="X110" i="13"/>
  <c r="X109" i="13"/>
  <c r="X108" i="13"/>
  <c r="X107" i="13"/>
  <c r="X106" i="13"/>
  <c r="X105" i="13"/>
  <c r="X104" i="13"/>
  <c r="X103" i="13"/>
  <c r="X102" i="13"/>
  <c r="X101" i="13"/>
  <c r="X100" i="13"/>
  <c r="X99" i="13"/>
  <c r="X98" i="13"/>
  <c r="X97" i="13"/>
  <c r="X96" i="13"/>
  <c r="X95" i="13"/>
  <c r="X94" i="13"/>
  <c r="X93" i="13"/>
  <c r="X92" i="13"/>
  <c r="X91" i="13"/>
  <c r="X90" i="13"/>
  <c r="X89" i="13"/>
  <c r="X88" i="13"/>
  <c r="X87" i="13"/>
  <c r="X86" i="13"/>
  <c r="X85" i="13"/>
  <c r="X84" i="13"/>
  <c r="X83" i="13"/>
  <c r="X82" i="13"/>
  <c r="X81" i="13"/>
  <c r="X80" i="13"/>
  <c r="X79" i="13"/>
  <c r="X78" i="13"/>
  <c r="X77" i="13"/>
  <c r="X76" i="13"/>
  <c r="X75" i="13"/>
  <c r="X74" i="13"/>
  <c r="X73" i="13"/>
  <c r="X72" i="13"/>
  <c r="X71" i="13"/>
  <c r="X70" i="13"/>
  <c r="X69" i="13"/>
  <c r="X68" i="13"/>
  <c r="X67" i="13"/>
  <c r="X66" i="13"/>
  <c r="X65" i="13"/>
  <c r="X64" i="13"/>
  <c r="X63" i="13"/>
  <c r="X62" i="13"/>
  <c r="X61" i="13"/>
  <c r="X60" i="13"/>
  <c r="X59" i="13"/>
  <c r="X58" i="13"/>
  <c r="X57" i="13"/>
  <c r="X56" i="13"/>
  <c r="X55" i="13"/>
  <c r="X54" i="13"/>
  <c r="X53" i="13"/>
  <c r="X52" i="13"/>
  <c r="X51" i="13"/>
  <c r="X50" i="13"/>
  <c r="X49" i="13"/>
  <c r="X48" i="13"/>
  <c r="X47" i="13"/>
  <c r="X46" i="13"/>
  <c r="X45" i="13"/>
  <c r="X44" i="13"/>
  <c r="X43" i="13"/>
  <c r="X42" i="13"/>
  <c r="X41" i="13"/>
  <c r="X40" i="13"/>
  <c r="X39" i="13"/>
  <c r="X38" i="13"/>
  <c r="X37" i="13"/>
  <c r="X36" i="13"/>
  <c r="X35" i="13"/>
  <c r="X34" i="13"/>
  <c r="X32" i="13"/>
  <c r="X31" i="13"/>
  <c r="X30" i="13"/>
  <c r="X29" i="13"/>
  <c r="X28" i="13"/>
  <c r="X27" i="13"/>
  <c r="X26" i="13"/>
  <c r="X25" i="13"/>
  <c r="X24" i="13"/>
  <c r="X23" i="13"/>
  <c r="X22" i="13"/>
  <c r="X21" i="13"/>
  <c r="X20" i="13"/>
  <c r="X19" i="13"/>
  <c r="X18" i="13"/>
  <c r="X17" i="13"/>
  <c r="X16" i="13"/>
  <c r="X15" i="13"/>
  <c r="X14" i="13"/>
  <c r="E35" i="14" l="1"/>
  <c r="D5" i="8"/>
  <c r="C9" i="8"/>
  <c r="C7" i="8"/>
  <c r="C2" i="14" s="1"/>
  <c r="AG110" i="3" l="1"/>
  <c r="AG109" i="3"/>
  <c r="AG108" i="3"/>
  <c r="AG107" i="3"/>
  <c r="AG106" i="3"/>
  <c r="AG105" i="3"/>
  <c r="AG104" i="3"/>
  <c r="AG103" i="3"/>
  <c r="AG102" i="3"/>
  <c r="AG101" i="3"/>
  <c r="AG100" i="3"/>
  <c r="AG99" i="3"/>
  <c r="AG98" i="3"/>
  <c r="AG97" i="3"/>
  <c r="AG96" i="3"/>
  <c r="AG95" i="3"/>
  <c r="AG94" i="3"/>
  <c r="AG93" i="3"/>
  <c r="AG92" i="3"/>
  <c r="AG91" i="3"/>
  <c r="AG90" i="3"/>
  <c r="AG89" i="3"/>
  <c r="AG88" i="3"/>
  <c r="AG87" i="3"/>
  <c r="AG86" i="3"/>
  <c r="AG85" i="3"/>
  <c r="AG84" i="3"/>
  <c r="AG83" i="3"/>
  <c r="AG82" i="3"/>
  <c r="AG81" i="3"/>
  <c r="AG80" i="3"/>
  <c r="AG79" i="3"/>
  <c r="AG78" i="3"/>
  <c r="AG77" i="3"/>
  <c r="AG76" i="3"/>
  <c r="AG75" i="3"/>
  <c r="AG74" i="3"/>
  <c r="AG73" i="3"/>
  <c r="AG72" i="3"/>
  <c r="AG71" i="3"/>
  <c r="AG70" i="3"/>
  <c r="AG69" i="3"/>
  <c r="AG68" i="3"/>
  <c r="AG67" i="3"/>
  <c r="AG66" i="3"/>
  <c r="AG65" i="3"/>
  <c r="AG64" i="3"/>
  <c r="AG63" i="3"/>
  <c r="AG62" i="3"/>
  <c r="AG61" i="3"/>
  <c r="AG60" i="3"/>
  <c r="AG59" i="3"/>
  <c r="AG58" i="3"/>
  <c r="AG57" i="3"/>
  <c r="AG56" i="3"/>
  <c r="AG55" i="3"/>
  <c r="AG54" i="3"/>
  <c r="AG53" i="3"/>
  <c r="AG52" i="3"/>
  <c r="AG51" i="3"/>
  <c r="AG50" i="3"/>
  <c r="AG49" i="3"/>
  <c r="AG48" i="3"/>
  <c r="AG47" i="3"/>
  <c r="AG46" i="3"/>
  <c r="AG45" i="3"/>
  <c r="AG44" i="3"/>
  <c r="AG43" i="3"/>
  <c r="AG42" i="3"/>
  <c r="AG41" i="3"/>
  <c r="AG40" i="3"/>
  <c r="AG39" i="3"/>
  <c r="AG38" i="3"/>
  <c r="AG37" i="3"/>
  <c r="AG36" i="3"/>
  <c r="AG35" i="3"/>
  <c r="AG34" i="3"/>
  <c r="AG33" i="3"/>
  <c r="AG32" i="3"/>
  <c r="AG31" i="3"/>
  <c r="AG30" i="3"/>
  <c r="AG29" i="3"/>
  <c r="AG28" i="3"/>
  <c r="AG27" i="3"/>
  <c r="AG26" i="3"/>
  <c r="AG25" i="3"/>
  <c r="AG24" i="3"/>
  <c r="AG23" i="3"/>
  <c r="AG22" i="3"/>
  <c r="AG21" i="3"/>
  <c r="AG20" i="3"/>
  <c r="AG19" i="3"/>
  <c r="AG18" i="3"/>
  <c r="AG17" i="3"/>
  <c r="AG16" i="3"/>
  <c r="AG15" i="3"/>
  <c r="AG14" i="3"/>
  <c r="AG13" i="3"/>
  <c r="AG12" i="3"/>
  <c r="AG11" i="3"/>
  <c r="AG10" i="3"/>
  <c r="AG9" i="3"/>
  <c r="AG8" i="3"/>
  <c r="AG7" i="3"/>
  <c r="E70" i="5" l="1"/>
  <c r="D70" i="5"/>
  <c r="E64" i="5"/>
  <c r="B73" i="11" s="1"/>
  <c r="D64" i="5"/>
  <c r="E58" i="5"/>
  <c r="B67" i="11" s="1"/>
  <c r="D58" i="5"/>
  <c r="E52" i="5"/>
  <c r="B61" i="11" s="1"/>
  <c r="D52" i="5"/>
  <c r="E46" i="5"/>
  <c r="B55" i="11" s="1"/>
  <c r="D46" i="5"/>
  <c r="E40" i="5"/>
  <c r="B49" i="11" s="1"/>
  <c r="D40" i="5"/>
  <c r="E34" i="5"/>
  <c r="B36" i="11" s="1"/>
  <c r="D34" i="5"/>
  <c r="E28" i="5"/>
  <c r="B30" i="11" s="1"/>
  <c r="D28" i="5"/>
  <c r="E22" i="5"/>
  <c r="D22" i="5"/>
  <c r="E16" i="5"/>
  <c r="B18" i="11" s="1"/>
  <c r="D16" i="5"/>
  <c r="E10" i="5"/>
  <c r="B12" i="11" s="1"/>
  <c r="D10" i="5"/>
  <c r="E4" i="5"/>
  <c r="B6" i="11" s="1"/>
  <c r="D4" i="5"/>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K23" i="7" s="1"/>
  <c r="E11" i="3"/>
  <c r="K22" i="7" s="1"/>
  <c r="E10" i="3"/>
  <c r="K21" i="7" s="1"/>
  <c r="E9" i="3"/>
  <c r="K20" i="7" s="1"/>
  <c r="E8" i="3"/>
  <c r="K19" i="7" s="1"/>
  <c r="E7" i="3"/>
  <c r="E6" i="3"/>
  <c r="K17" i="7" s="1"/>
  <c r="D110" i="3"/>
  <c r="D109" i="3"/>
  <c r="D108" i="3"/>
  <c r="D107" i="3"/>
  <c r="D106" i="3"/>
  <c r="D105" i="3"/>
  <c r="D104" i="3"/>
  <c r="D103" i="3"/>
  <c r="D102" i="3"/>
  <c r="D101" i="3"/>
  <c r="D100" i="3"/>
  <c r="D99" i="3"/>
  <c r="D98" i="3"/>
  <c r="D97" i="3"/>
  <c r="D96" i="3"/>
  <c r="D95" i="3"/>
  <c r="D94" i="3"/>
  <c r="D93" i="3"/>
  <c r="D92" i="3"/>
  <c r="D91"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Y180" i="13"/>
  <c r="Y179" i="13"/>
  <c r="Y178" i="13"/>
  <c r="Y177" i="13"/>
  <c r="Y176" i="13"/>
  <c r="Y175" i="13"/>
  <c r="Y174" i="13"/>
  <c r="Y173" i="13"/>
  <c r="Y172" i="13"/>
  <c r="Y171" i="13"/>
  <c r="Y170" i="13"/>
  <c r="Y169" i="13"/>
  <c r="Y168" i="13"/>
  <c r="Y167" i="13"/>
  <c r="Y166" i="13"/>
  <c r="Y165" i="13"/>
  <c r="Y164" i="13"/>
  <c r="Y163" i="13"/>
  <c r="Y162" i="13"/>
  <c r="Y161" i="13"/>
  <c r="Y160" i="13"/>
  <c r="Y159" i="13"/>
  <c r="Y158" i="13"/>
  <c r="Y157" i="13"/>
  <c r="Y156" i="13"/>
  <c r="Y155" i="13"/>
  <c r="Y154" i="13"/>
  <c r="Y153" i="13"/>
  <c r="Y152" i="13"/>
  <c r="Y151" i="13"/>
  <c r="Y150" i="13"/>
  <c r="Y149" i="13"/>
  <c r="Y148" i="13"/>
  <c r="Y147" i="13"/>
  <c r="Y146" i="13"/>
  <c r="Y145" i="13"/>
  <c r="Y144" i="13"/>
  <c r="Y143" i="13"/>
  <c r="Y142" i="13"/>
  <c r="Y141" i="13"/>
  <c r="Y140" i="13"/>
  <c r="Y139" i="13"/>
  <c r="Y138" i="13"/>
  <c r="Y137" i="13"/>
  <c r="Y136" i="13"/>
  <c r="Y135" i="13"/>
  <c r="Y134" i="13"/>
  <c r="Y133" i="13"/>
  <c r="Y132" i="13"/>
  <c r="Y131" i="13"/>
  <c r="Y130" i="13"/>
  <c r="Y129" i="13"/>
  <c r="Y128" i="13"/>
  <c r="Y127" i="13"/>
  <c r="Y126" i="13"/>
  <c r="Y125" i="13"/>
  <c r="Y124" i="13"/>
  <c r="Y123" i="13"/>
  <c r="Y122" i="13"/>
  <c r="Y121" i="13"/>
  <c r="Y120" i="13"/>
  <c r="Y119" i="13"/>
  <c r="Y118" i="13"/>
  <c r="Y117" i="13"/>
  <c r="Y116" i="13"/>
  <c r="Y115" i="13"/>
  <c r="Y114" i="13"/>
  <c r="Y113" i="13"/>
  <c r="Y112" i="13"/>
  <c r="Y111" i="13"/>
  <c r="Y110" i="13"/>
  <c r="Y109" i="13"/>
  <c r="Y108" i="13"/>
  <c r="Y107" i="13"/>
  <c r="Y106" i="13"/>
  <c r="Y105" i="13"/>
  <c r="Y104" i="13"/>
  <c r="Y103" i="13"/>
  <c r="Y102" i="13"/>
  <c r="Y101" i="13"/>
  <c r="Y100" i="13"/>
  <c r="Y99" i="13"/>
  <c r="Y98" i="13"/>
  <c r="Y97" i="13"/>
  <c r="Y96" i="13"/>
  <c r="Y95" i="13"/>
  <c r="Y94" i="13"/>
  <c r="Y93" i="13"/>
  <c r="Y92" i="13"/>
  <c r="Y91" i="13"/>
  <c r="Y90" i="13"/>
  <c r="Y89" i="13"/>
  <c r="Y88" i="13"/>
  <c r="Y87" i="13"/>
  <c r="Y86" i="13"/>
  <c r="Y85" i="13"/>
  <c r="Y84" i="13"/>
  <c r="Y83" i="13"/>
  <c r="Y82" i="13"/>
  <c r="Y81" i="13"/>
  <c r="Y80" i="13"/>
  <c r="Y79" i="13"/>
  <c r="Y78" i="13"/>
  <c r="Y77" i="13"/>
  <c r="Y76" i="13"/>
  <c r="Y75" i="13"/>
  <c r="Y74" i="13"/>
  <c r="Y73" i="13"/>
  <c r="Y72" i="13"/>
  <c r="Y71" i="13"/>
  <c r="Y70" i="13"/>
  <c r="Y69" i="13"/>
  <c r="Y68" i="13"/>
  <c r="Y67" i="13"/>
  <c r="Y66" i="13"/>
  <c r="Y65" i="13"/>
  <c r="Y64" i="13"/>
  <c r="Y63" i="13"/>
  <c r="Y62" i="13"/>
  <c r="Y61" i="13"/>
  <c r="Y60" i="13"/>
  <c r="Y59" i="13"/>
  <c r="Y58" i="13"/>
  <c r="Y57" i="13"/>
  <c r="Y56" i="13"/>
  <c r="Y55" i="13"/>
  <c r="Y54" i="13"/>
  <c r="Y53" i="13"/>
  <c r="Y52" i="13"/>
  <c r="Y51" i="13"/>
  <c r="Y50" i="13"/>
  <c r="Y49" i="13"/>
  <c r="Y48" i="13"/>
  <c r="Y47" i="13"/>
  <c r="Y46" i="13"/>
  <c r="Y45" i="13"/>
  <c r="Y44" i="13"/>
  <c r="Y43" i="13"/>
  <c r="Y42" i="13"/>
  <c r="Y41" i="13"/>
  <c r="Y40" i="13"/>
  <c r="Y39" i="13"/>
  <c r="Y38" i="13"/>
  <c r="Y37" i="13"/>
  <c r="Y36" i="13"/>
  <c r="Y35" i="13"/>
  <c r="Y34" i="13"/>
  <c r="Y33" i="13"/>
  <c r="Y32" i="13"/>
  <c r="Y31" i="13"/>
  <c r="Y30" i="13"/>
  <c r="Y29" i="13"/>
  <c r="Y28" i="13"/>
  <c r="Y27" i="13"/>
  <c r="Y26" i="13"/>
  <c r="Y25" i="13"/>
  <c r="Y24" i="13"/>
  <c r="Y23" i="13"/>
  <c r="Y22" i="13"/>
  <c r="Y21" i="13"/>
  <c r="Y20" i="13"/>
  <c r="Y19" i="13"/>
  <c r="Y18" i="13"/>
  <c r="Y17" i="13"/>
  <c r="Y16" i="13"/>
  <c r="Y15" i="13"/>
  <c r="Y14" i="13"/>
  <c r="Y13" i="13"/>
  <c r="Y12" i="13"/>
  <c r="Y11" i="13"/>
  <c r="Y10" i="13"/>
  <c r="Y9" i="13"/>
  <c r="Y8" i="13"/>
  <c r="Y7" i="13"/>
  <c r="Y6" i="13"/>
  <c r="Y5" i="13"/>
  <c r="N14" i="7"/>
  <c r="K14" i="7"/>
  <c r="K12" i="7"/>
  <c r="M11" i="7"/>
  <c r="M10" i="7"/>
  <c r="M9" i="7"/>
  <c r="L7" i="7"/>
  <c r="L5" i="7"/>
  <c r="F34" i="5"/>
  <c r="C36" i="11" s="1"/>
  <c r="B46" i="11"/>
  <c r="X6" i="13"/>
  <c r="X7" i="13"/>
  <c r="X8" i="13"/>
  <c r="X9" i="13"/>
  <c r="X10" i="13"/>
  <c r="X11" i="13"/>
  <c r="X12" i="13"/>
  <c r="X13" i="13"/>
  <c r="X33" i="13"/>
  <c r="B79" i="11"/>
  <c r="B24" i="11"/>
  <c r="AG4" i="5"/>
  <c r="H75" i="5"/>
  <c r="H74" i="5"/>
  <c r="H73" i="5"/>
  <c r="H72" i="5"/>
  <c r="H71" i="5"/>
  <c r="H70" i="5"/>
  <c r="H63" i="5"/>
  <c r="H62" i="5"/>
  <c r="H61" i="5"/>
  <c r="H60" i="5"/>
  <c r="H59" i="5"/>
  <c r="H58" i="5"/>
  <c r="H51" i="5"/>
  <c r="H50" i="5"/>
  <c r="H49" i="5"/>
  <c r="H48" i="5"/>
  <c r="H47" i="5"/>
  <c r="H46" i="5"/>
  <c r="H39" i="5"/>
  <c r="H38" i="5"/>
  <c r="H37" i="5"/>
  <c r="H36" i="5"/>
  <c r="H35" i="5"/>
  <c r="H34" i="5"/>
  <c r="H27" i="5"/>
  <c r="H26" i="5"/>
  <c r="H25" i="5"/>
  <c r="H24" i="5"/>
  <c r="H23" i="5"/>
  <c r="H22" i="5"/>
  <c r="H28" i="5"/>
  <c r="H21" i="5"/>
  <c r="H20" i="5"/>
  <c r="H19" i="5"/>
  <c r="H18" i="5"/>
  <c r="H17" i="5"/>
  <c r="H16" i="5"/>
  <c r="K124" i="7"/>
  <c r="K120" i="7"/>
  <c r="K116" i="7"/>
  <c r="K112" i="7"/>
  <c r="K108" i="7"/>
  <c r="K104" i="7"/>
  <c r="K100" i="7"/>
  <c r="K96" i="7"/>
  <c r="K87" i="7"/>
  <c r="K83" i="7"/>
  <c r="K79" i="7"/>
  <c r="K75" i="7"/>
  <c r="K71" i="7"/>
  <c r="K67" i="7"/>
  <c r="K63" i="7"/>
  <c r="K31" i="7"/>
  <c r="K26" i="7"/>
  <c r="K18" i="7"/>
  <c r="P3" i="5"/>
  <c r="P4" i="5"/>
  <c r="P5" i="5"/>
  <c r="P6" i="5"/>
  <c r="P7" i="5"/>
  <c r="P8" i="5"/>
  <c r="P9" i="5"/>
  <c r="P10" i="5"/>
  <c r="P11" i="5"/>
  <c r="P12" i="5"/>
  <c r="P13" i="5"/>
  <c r="P14" i="5"/>
  <c r="P15" i="5"/>
  <c r="P16" i="5"/>
  <c r="P17" i="5"/>
  <c r="P18" i="5"/>
  <c r="P19" i="5"/>
  <c r="P20" i="5"/>
  <c r="P21" i="5"/>
  <c r="P22" i="5"/>
  <c r="P23" i="5"/>
  <c r="P24" i="5"/>
  <c r="P25" i="5"/>
  <c r="P26" i="5"/>
  <c r="P27" i="5"/>
  <c r="P28" i="5"/>
  <c r="P29" i="5"/>
  <c r="P30" i="5"/>
  <c r="P31" i="5"/>
  <c r="P32" i="5"/>
  <c r="P33" i="5"/>
  <c r="P34" i="5"/>
  <c r="P35" i="5"/>
  <c r="P36" i="5"/>
  <c r="P37" i="5"/>
  <c r="P38" i="5"/>
  <c r="P39" i="5"/>
  <c r="P40" i="5"/>
  <c r="P41" i="5"/>
  <c r="P42" i="5"/>
  <c r="P43" i="5"/>
  <c r="P44" i="5"/>
  <c r="P45" i="5"/>
  <c r="P46" i="5"/>
  <c r="P47" i="5"/>
  <c r="P48" i="5"/>
  <c r="P49" i="5"/>
  <c r="P50" i="5"/>
  <c r="P51" i="5"/>
  <c r="P52" i="5"/>
  <c r="P53" i="5"/>
  <c r="P54" i="5"/>
  <c r="P55" i="5"/>
  <c r="P56" i="5"/>
  <c r="P57" i="5"/>
  <c r="P58" i="5"/>
  <c r="P59" i="5"/>
  <c r="P60" i="5"/>
  <c r="P61" i="5"/>
  <c r="P62" i="5"/>
  <c r="P63" i="5"/>
  <c r="P64" i="5"/>
  <c r="P65" i="5"/>
  <c r="P66" i="5"/>
  <c r="P67" i="5"/>
  <c r="P68" i="5"/>
  <c r="P69" i="5"/>
  <c r="P70" i="5"/>
  <c r="P71" i="5"/>
  <c r="P72" i="5"/>
  <c r="P73" i="5"/>
  <c r="P74" i="5"/>
  <c r="P75" i="5"/>
  <c r="M110" i="3"/>
  <c r="M109" i="3"/>
  <c r="M108" i="3"/>
  <c r="M107" i="3"/>
  <c r="M106" i="3"/>
  <c r="M105" i="3"/>
  <c r="M104" i="3"/>
  <c r="M103" i="3"/>
  <c r="M102" i="3"/>
  <c r="M101" i="3"/>
  <c r="M100" i="3"/>
  <c r="M99" i="3"/>
  <c r="M98" i="3"/>
  <c r="M97" i="3"/>
  <c r="M96" i="3"/>
  <c r="M95" i="3"/>
  <c r="M94" i="3"/>
  <c r="M93" i="3"/>
  <c r="M92" i="3"/>
  <c r="M91" i="3"/>
  <c r="M90" i="3"/>
  <c r="M89" i="3"/>
  <c r="M88" i="3"/>
  <c r="M87" i="3"/>
  <c r="M86" i="3"/>
  <c r="M85" i="3"/>
  <c r="M84" i="3"/>
  <c r="M83" i="3"/>
  <c r="M82" i="3"/>
  <c r="M81" i="3"/>
  <c r="M80" i="3"/>
  <c r="M79" i="3"/>
  <c r="M78" i="3"/>
  <c r="M77" i="3"/>
  <c r="M76" i="3"/>
  <c r="M75" i="3"/>
  <c r="M74" i="3"/>
  <c r="M73" i="3"/>
  <c r="M72" i="3"/>
  <c r="M71" i="3"/>
  <c r="M70" i="3"/>
  <c r="M69" i="3"/>
  <c r="M68" i="3"/>
  <c r="M67" i="3"/>
  <c r="M66" i="3"/>
  <c r="M65" i="3"/>
  <c r="M64" i="3"/>
  <c r="M63" i="3"/>
  <c r="M62" i="3"/>
  <c r="M61" i="3"/>
  <c r="M60" i="3"/>
  <c r="M59" i="3"/>
  <c r="M58" i="3"/>
  <c r="M57" i="3"/>
  <c r="M56" i="3"/>
  <c r="M55" i="3"/>
  <c r="M54" i="3"/>
  <c r="M53" i="3"/>
  <c r="M52" i="3"/>
  <c r="M51" i="3"/>
  <c r="M50" i="3"/>
  <c r="M49" i="3"/>
  <c r="M48" i="3"/>
  <c r="M47" i="3"/>
  <c r="M46" i="3"/>
  <c r="M45" i="3"/>
  <c r="M44" i="3"/>
  <c r="M43" i="3"/>
  <c r="M42" i="3"/>
  <c r="M41" i="3"/>
  <c r="M40" i="3"/>
  <c r="M39" i="3"/>
  <c r="M38" i="3"/>
  <c r="M37" i="3"/>
  <c r="M36" i="3"/>
  <c r="M35" i="3"/>
  <c r="M34" i="3"/>
  <c r="M33" i="3"/>
  <c r="M32" i="3"/>
  <c r="M31" i="3"/>
  <c r="M30" i="3"/>
  <c r="M29" i="3"/>
  <c r="M28" i="3"/>
  <c r="M27" i="3"/>
  <c r="M26" i="3"/>
  <c r="M25" i="3"/>
  <c r="M24" i="3"/>
  <c r="M23" i="3"/>
  <c r="M22" i="3"/>
  <c r="M21" i="3"/>
  <c r="M20" i="3"/>
  <c r="M19" i="3"/>
  <c r="M18" i="3"/>
  <c r="M17" i="3"/>
  <c r="M16" i="3"/>
  <c r="M15" i="3"/>
  <c r="M14" i="3"/>
  <c r="M13" i="3"/>
  <c r="M12" i="3"/>
  <c r="M11" i="3"/>
  <c r="M10" i="3"/>
  <c r="M9" i="3"/>
  <c r="M8" i="3"/>
  <c r="M7" i="3"/>
  <c r="M6" i="3"/>
  <c r="M5" i="3"/>
  <c r="G7" i="3"/>
  <c r="AH110" i="3"/>
  <c r="AE110" i="3"/>
  <c r="AD110" i="3"/>
  <c r="G110" i="3"/>
  <c r="F110" i="3"/>
  <c r="AH109" i="3"/>
  <c r="AE109" i="3"/>
  <c r="AD109" i="3"/>
  <c r="G109" i="3"/>
  <c r="F109" i="3"/>
  <c r="AH108" i="3"/>
  <c r="AE108" i="3"/>
  <c r="AD108" i="3"/>
  <c r="G108" i="3"/>
  <c r="F108" i="3"/>
  <c r="AH107" i="3"/>
  <c r="AE107" i="3"/>
  <c r="AD107" i="3"/>
  <c r="G107" i="3"/>
  <c r="F107" i="3"/>
  <c r="AH106" i="3"/>
  <c r="AE106" i="3"/>
  <c r="AD106" i="3"/>
  <c r="G106" i="3"/>
  <c r="F106" i="3"/>
  <c r="AH105" i="3"/>
  <c r="AE105" i="3"/>
  <c r="AD105" i="3"/>
  <c r="G105" i="3"/>
  <c r="F105" i="3"/>
  <c r="AH104" i="3"/>
  <c r="AE104" i="3"/>
  <c r="AD104" i="3"/>
  <c r="G104" i="3"/>
  <c r="F104" i="3"/>
  <c r="AH103" i="3"/>
  <c r="AE103" i="3"/>
  <c r="AD103" i="3"/>
  <c r="G103" i="3"/>
  <c r="F103" i="3"/>
  <c r="AH102" i="3"/>
  <c r="AE102" i="3"/>
  <c r="AD102" i="3"/>
  <c r="G102" i="3"/>
  <c r="F102" i="3"/>
  <c r="AH101" i="3"/>
  <c r="AE101" i="3"/>
  <c r="AD101" i="3"/>
  <c r="G101" i="3"/>
  <c r="F101" i="3"/>
  <c r="AH100" i="3"/>
  <c r="AE100" i="3"/>
  <c r="AD100" i="3"/>
  <c r="G100" i="3"/>
  <c r="F100" i="3"/>
  <c r="AH99" i="3"/>
  <c r="AE99" i="3"/>
  <c r="AD99" i="3"/>
  <c r="G99" i="3"/>
  <c r="F99" i="3"/>
  <c r="AH98" i="3"/>
  <c r="AE98" i="3"/>
  <c r="AD98" i="3"/>
  <c r="G98" i="3"/>
  <c r="F98" i="3"/>
  <c r="AH97" i="3"/>
  <c r="AE97" i="3"/>
  <c r="AD97" i="3"/>
  <c r="G97" i="3"/>
  <c r="F97" i="3"/>
  <c r="AH96" i="3"/>
  <c r="AE96" i="3"/>
  <c r="AD96" i="3"/>
  <c r="G96" i="3"/>
  <c r="F96" i="3"/>
  <c r="AH95" i="3"/>
  <c r="AE95" i="3"/>
  <c r="AD95" i="3"/>
  <c r="G95" i="3"/>
  <c r="F95" i="3"/>
  <c r="AH94" i="3"/>
  <c r="AE94" i="3"/>
  <c r="AD94" i="3"/>
  <c r="G94" i="3"/>
  <c r="F94" i="3"/>
  <c r="AH93" i="3"/>
  <c r="AE93" i="3"/>
  <c r="AD93" i="3"/>
  <c r="G93" i="3"/>
  <c r="F93" i="3"/>
  <c r="AH92" i="3"/>
  <c r="AE92" i="3"/>
  <c r="AD92" i="3"/>
  <c r="G92" i="3"/>
  <c r="F92" i="3"/>
  <c r="AH91" i="3"/>
  <c r="AE91" i="3"/>
  <c r="AD91" i="3"/>
  <c r="G91" i="3"/>
  <c r="F91" i="3"/>
  <c r="AH90" i="3"/>
  <c r="AE90" i="3"/>
  <c r="AD90" i="3"/>
  <c r="G90" i="3"/>
  <c r="F90" i="3"/>
  <c r="AH89" i="3"/>
  <c r="AE89" i="3"/>
  <c r="AD89" i="3"/>
  <c r="G89" i="3"/>
  <c r="F89" i="3"/>
  <c r="AH88" i="3"/>
  <c r="AE88" i="3"/>
  <c r="AD88" i="3"/>
  <c r="G88" i="3"/>
  <c r="F88" i="3"/>
  <c r="AH87" i="3"/>
  <c r="AE87" i="3"/>
  <c r="AD87" i="3"/>
  <c r="G87" i="3"/>
  <c r="F87" i="3"/>
  <c r="AH86" i="3"/>
  <c r="AE86" i="3"/>
  <c r="AD86" i="3"/>
  <c r="G86" i="3"/>
  <c r="F86" i="3"/>
  <c r="AH85" i="3"/>
  <c r="AE85" i="3"/>
  <c r="AD85" i="3"/>
  <c r="G85" i="3"/>
  <c r="F85" i="3"/>
  <c r="AH84" i="3"/>
  <c r="AE84" i="3"/>
  <c r="AD84" i="3"/>
  <c r="G84" i="3"/>
  <c r="F84" i="3"/>
  <c r="AH83" i="3"/>
  <c r="AE83" i="3"/>
  <c r="AD83" i="3"/>
  <c r="G83" i="3"/>
  <c r="F83" i="3"/>
  <c r="AH82" i="3"/>
  <c r="AE82" i="3"/>
  <c r="AD82" i="3"/>
  <c r="G82" i="3"/>
  <c r="F82" i="3"/>
  <c r="AH81" i="3"/>
  <c r="AE81" i="3"/>
  <c r="AD81" i="3"/>
  <c r="G81" i="3"/>
  <c r="F81" i="3"/>
  <c r="AH80" i="3"/>
  <c r="AE80" i="3"/>
  <c r="AD80" i="3"/>
  <c r="G80" i="3"/>
  <c r="F80" i="3"/>
  <c r="AH79" i="3"/>
  <c r="AE79" i="3"/>
  <c r="AD79" i="3"/>
  <c r="G79" i="3"/>
  <c r="F79" i="3"/>
  <c r="AH78" i="3"/>
  <c r="AE78" i="3"/>
  <c r="AD78" i="3"/>
  <c r="G78" i="3"/>
  <c r="F78" i="3"/>
  <c r="AH77" i="3"/>
  <c r="AE77" i="3"/>
  <c r="AD77" i="3"/>
  <c r="G77" i="3"/>
  <c r="F77" i="3"/>
  <c r="AH76" i="3"/>
  <c r="AE76" i="3"/>
  <c r="AD76" i="3"/>
  <c r="G76" i="3"/>
  <c r="F76" i="3"/>
  <c r="AH75" i="3"/>
  <c r="AE75" i="3"/>
  <c r="AD75" i="3"/>
  <c r="G75" i="3"/>
  <c r="F75" i="3"/>
  <c r="AH74" i="3"/>
  <c r="AE74" i="3"/>
  <c r="AD74" i="3"/>
  <c r="G74" i="3"/>
  <c r="F74" i="3"/>
  <c r="AH73" i="3"/>
  <c r="AE73" i="3"/>
  <c r="AD73" i="3"/>
  <c r="G73" i="3"/>
  <c r="F73" i="3"/>
  <c r="AH72" i="3"/>
  <c r="AE72" i="3"/>
  <c r="AD72" i="3"/>
  <c r="G72" i="3"/>
  <c r="F72" i="3"/>
  <c r="AH71" i="3"/>
  <c r="AE71" i="3"/>
  <c r="AD71" i="3"/>
  <c r="G71" i="3"/>
  <c r="F71" i="3"/>
  <c r="AH70" i="3"/>
  <c r="AE70" i="3"/>
  <c r="AD70" i="3"/>
  <c r="G70" i="3"/>
  <c r="F70" i="3"/>
  <c r="AH69" i="3"/>
  <c r="AE69" i="3"/>
  <c r="AD69" i="3"/>
  <c r="G69" i="3"/>
  <c r="F69" i="3"/>
  <c r="AH68" i="3"/>
  <c r="AE68" i="3"/>
  <c r="AD68" i="3"/>
  <c r="G68" i="3"/>
  <c r="F68" i="3"/>
  <c r="AH67" i="3"/>
  <c r="AE67" i="3"/>
  <c r="AD67" i="3"/>
  <c r="G67" i="3"/>
  <c r="F67" i="3"/>
  <c r="AH66" i="3"/>
  <c r="AE66" i="3"/>
  <c r="AD66" i="3"/>
  <c r="G66" i="3"/>
  <c r="F66" i="3"/>
  <c r="AH65" i="3"/>
  <c r="AE65" i="3"/>
  <c r="AD65" i="3"/>
  <c r="G65" i="3"/>
  <c r="F65" i="3"/>
  <c r="AH64" i="3"/>
  <c r="AE64" i="3"/>
  <c r="AD64" i="3"/>
  <c r="G64" i="3"/>
  <c r="F64" i="3"/>
  <c r="AH63" i="3"/>
  <c r="AE63" i="3"/>
  <c r="AD63" i="3"/>
  <c r="G63" i="3"/>
  <c r="F63" i="3"/>
  <c r="AH62" i="3"/>
  <c r="AE62" i="3"/>
  <c r="AD62" i="3"/>
  <c r="G62" i="3"/>
  <c r="F62" i="3"/>
  <c r="AH61" i="3"/>
  <c r="AE61" i="3"/>
  <c r="AD61" i="3"/>
  <c r="G61" i="3"/>
  <c r="F61" i="3"/>
  <c r="AH60" i="3"/>
  <c r="AE60" i="3"/>
  <c r="AD60" i="3"/>
  <c r="G60" i="3"/>
  <c r="F60" i="3"/>
  <c r="AH59" i="3"/>
  <c r="AE59" i="3"/>
  <c r="AD59" i="3"/>
  <c r="G59" i="3"/>
  <c r="F59" i="3"/>
  <c r="AH58" i="3"/>
  <c r="AE58" i="3"/>
  <c r="AD58" i="3"/>
  <c r="G58" i="3"/>
  <c r="F58" i="3"/>
  <c r="AH57" i="3"/>
  <c r="AE57" i="3"/>
  <c r="AD57" i="3"/>
  <c r="G57" i="3"/>
  <c r="F57" i="3"/>
  <c r="AH56" i="3"/>
  <c r="AE56" i="3"/>
  <c r="AD56" i="3"/>
  <c r="G56" i="3"/>
  <c r="F56" i="3"/>
  <c r="AH55" i="3"/>
  <c r="AE55" i="3"/>
  <c r="AD55" i="3"/>
  <c r="G55" i="3"/>
  <c r="F55" i="3"/>
  <c r="AH54" i="3"/>
  <c r="AE54" i="3"/>
  <c r="AD54" i="3"/>
  <c r="G54" i="3"/>
  <c r="F54" i="3"/>
  <c r="AH53" i="3"/>
  <c r="AE53" i="3"/>
  <c r="AD53" i="3"/>
  <c r="G53" i="3"/>
  <c r="F53" i="3"/>
  <c r="AH52" i="3"/>
  <c r="AE52" i="3"/>
  <c r="AD52" i="3"/>
  <c r="G52" i="3"/>
  <c r="F52" i="3"/>
  <c r="AH51" i="3"/>
  <c r="AE51" i="3"/>
  <c r="AD51" i="3"/>
  <c r="G51" i="3"/>
  <c r="F51" i="3"/>
  <c r="AH50" i="3"/>
  <c r="AE50" i="3"/>
  <c r="AD50" i="3"/>
  <c r="G50" i="3"/>
  <c r="F50" i="3"/>
  <c r="AH49" i="3"/>
  <c r="AE49" i="3"/>
  <c r="AD49" i="3"/>
  <c r="G49" i="3"/>
  <c r="F49" i="3"/>
  <c r="AH48" i="3"/>
  <c r="AE48" i="3"/>
  <c r="AD48" i="3"/>
  <c r="G48" i="3"/>
  <c r="F48" i="3"/>
  <c r="AH47" i="3"/>
  <c r="AE47" i="3"/>
  <c r="AD47" i="3"/>
  <c r="G47" i="3"/>
  <c r="F47" i="3"/>
  <c r="AH46" i="3"/>
  <c r="AE46" i="3"/>
  <c r="AD46" i="3"/>
  <c r="G46" i="3"/>
  <c r="F46" i="3"/>
  <c r="AH45" i="3"/>
  <c r="AE45" i="3"/>
  <c r="AD45" i="3"/>
  <c r="G45" i="3"/>
  <c r="F45" i="3"/>
  <c r="AH44" i="3"/>
  <c r="AE44" i="3"/>
  <c r="AD44" i="3"/>
  <c r="G44" i="3"/>
  <c r="F44" i="3"/>
  <c r="AH43" i="3"/>
  <c r="AE43" i="3"/>
  <c r="AD43" i="3"/>
  <c r="G43" i="3"/>
  <c r="F43" i="3"/>
  <c r="AH42" i="3"/>
  <c r="AE42" i="3"/>
  <c r="AD42" i="3"/>
  <c r="G42" i="3"/>
  <c r="F42" i="3"/>
  <c r="AH41" i="3"/>
  <c r="AE41" i="3"/>
  <c r="AD41" i="3"/>
  <c r="G41" i="3"/>
  <c r="F41" i="3"/>
  <c r="AH40" i="3"/>
  <c r="AE40" i="3"/>
  <c r="AD40" i="3"/>
  <c r="G40" i="3"/>
  <c r="F40" i="3"/>
  <c r="AH39" i="3"/>
  <c r="AE39" i="3"/>
  <c r="AD39" i="3"/>
  <c r="G39" i="3"/>
  <c r="F39" i="3"/>
  <c r="AH38" i="3"/>
  <c r="AE38" i="3"/>
  <c r="AD38" i="3"/>
  <c r="G38" i="3"/>
  <c r="F38" i="3"/>
  <c r="AH37" i="3"/>
  <c r="AE37" i="3"/>
  <c r="AD37" i="3"/>
  <c r="G37" i="3"/>
  <c r="F37" i="3"/>
  <c r="AH36" i="3"/>
  <c r="AE36" i="3"/>
  <c r="AD36" i="3"/>
  <c r="G36" i="3"/>
  <c r="F36" i="3"/>
  <c r="AH35" i="3"/>
  <c r="AE35" i="3"/>
  <c r="AD35" i="3"/>
  <c r="G35" i="3"/>
  <c r="F35" i="3"/>
  <c r="AH34" i="3"/>
  <c r="AE34" i="3"/>
  <c r="AD34" i="3"/>
  <c r="G34" i="3"/>
  <c r="F34" i="3"/>
  <c r="AH33" i="3"/>
  <c r="AE33" i="3"/>
  <c r="AD33" i="3"/>
  <c r="G33" i="3"/>
  <c r="F33" i="3"/>
  <c r="AH32" i="3"/>
  <c r="AE32" i="3"/>
  <c r="AD32" i="3"/>
  <c r="G32" i="3"/>
  <c r="F32" i="3"/>
  <c r="AH31" i="3"/>
  <c r="AE31" i="3"/>
  <c r="AD31" i="3"/>
  <c r="G31" i="3"/>
  <c r="F31" i="3"/>
  <c r="AH30" i="3"/>
  <c r="AE30" i="3"/>
  <c r="AD30" i="3"/>
  <c r="G30" i="3"/>
  <c r="F30" i="3"/>
  <c r="AH29" i="3"/>
  <c r="AE29" i="3"/>
  <c r="AD29" i="3"/>
  <c r="G29" i="3"/>
  <c r="F29" i="3"/>
  <c r="AH28" i="3"/>
  <c r="AE28" i="3"/>
  <c r="AD28" i="3"/>
  <c r="G28" i="3"/>
  <c r="F28" i="3"/>
  <c r="AH27" i="3"/>
  <c r="AE27" i="3"/>
  <c r="AD27" i="3"/>
  <c r="G27" i="3"/>
  <c r="F27" i="3"/>
  <c r="AH26" i="3"/>
  <c r="AE26" i="3"/>
  <c r="AD26" i="3"/>
  <c r="G26" i="3"/>
  <c r="F26" i="3"/>
  <c r="AH25" i="3"/>
  <c r="AE25" i="3"/>
  <c r="AD25" i="3"/>
  <c r="G25" i="3"/>
  <c r="F25" i="3"/>
  <c r="AH24" i="3"/>
  <c r="AE24" i="3"/>
  <c r="AD24" i="3"/>
  <c r="G24" i="3"/>
  <c r="F24" i="3"/>
  <c r="AH23" i="3"/>
  <c r="AE23" i="3"/>
  <c r="AD23" i="3"/>
  <c r="G23" i="3"/>
  <c r="F23" i="3"/>
  <c r="AH22" i="3"/>
  <c r="AE22" i="3"/>
  <c r="AD22" i="3"/>
  <c r="G22" i="3"/>
  <c r="F22" i="3"/>
  <c r="AH21" i="3"/>
  <c r="AE21" i="3"/>
  <c r="AD21" i="3"/>
  <c r="G21" i="3"/>
  <c r="F21" i="3"/>
  <c r="AH20" i="3"/>
  <c r="AE20" i="3"/>
  <c r="AD20" i="3"/>
  <c r="G20" i="3"/>
  <c r="F20" i="3"/>
  <c r="AH19" i="3"/>
  <c r="AE19" i="3"/>
  <c r="AD19" i="3"/>
  <c r="G19" i="3"/>
  <c r="F19" i="3"/>
  <c r="AH18" i="3"/>
  <c r="AE18" i="3"/>
  <c r="AD18" i="3"/>
  <c r="G18" i="3"/>
  <c r="F18" i="3"/>
  <c r="AH17" i="3"/>
  <c r="AE17" i="3"/>
  <c r="AD17" i="3"/>
  <c r="G17" i="3"/>
  <c r="F17" i="3"/>
  <c r="AH16" i="3"/>
  <c r="AE16" i="3"/>
  <c r="AD16" i="3"/>
  <c r="G16" i="3"/>
  <c r="F16" i="3"/>
  <c r="AH15" i="3"/>
  <c r="AE15" i="3"/>
  <c r="AD15" i="3"/>
  <c r="G15" i="3"/>
  <c r="F15" i="3"/>
  <c r="AH14" i="3"/>
  <c r="AE14" i="3"/>
  <c r="AD14" i="3"/>
  <c r="G14" i="3"/>
  <c r="F14" i="3"/>
  <c r="AH13" i="3"/>
  <c r="AE13" i="3"/>
  <c r="AD13" i="3"/>
  <c r="G13" i="3"/>
  <c r="F13" i="3"/>
  <c r="AH12" i="3"/>
  <c r="AE12" i="3"/>
  <c r="AD12" i="3"/>
  <c r="G12" i="3"/>
  <c r="F12" i="3"/>
  <c r="AH11" i="3"/>
  <c r="AE11" i="3"/>
  <c r="AD11" i="3"/>
  <c r="G11" i="3"/>
  <c r="F11" i="3"/>
  <c r="AH10" i="3"/>
  <c r="AE10" i="3"/>
  <c r="AD10" i="3"/>
  <c r="G10" i="3"/>
  <c r="F10" i="3"/>
  <c r="AH9" i="3"/>
  <c r="AE9" i="3"/>
  <c r="AD9" i="3"/>
  <c r="G9" i="3"/>
  <c r="F9" i="3"/>
  <c r="AH8" i="3"/>
  <c r="AE8" i="3"/>
  <c r="AD8" i="3"/>
  <c r="G8" i="3"/>
  <c r="F8" i="3"/>
  <c r="F4" i="5"/>
  <c r="C6" i="11" s="1"/>
  <c r="G4" i="5"/>
  <c r="D6" i="11" s="1"/>
  <c r="H4" i="5"/>
  <c r="AH4" i="5"/>
  <c r="AJ4" i="5"/>
  <c r="I6" i="11" s="1"/>
  <c r="AK4" i="5"/>
  <c r="J6" i="11"/>
  <c r="H5" i="5"/>
  <c r="AG5" i="5"/>
  <c r="AH5" i="5"/>
  <c r="AJ5" i="5"/>
  <c r="I7" i="11" s="1"/>
  <c r="AK5" i="5"/>
  <c r="J7" i="11"/>
  <c r="H6" i="5"/>
  <c r="AG6" i="5"/>
  <c r="AH6" i="5"/>
  <c r="AJ6" i="5"/>
  <c r="I8" i="11" s="1"/>
  <c r="AK6" i="5"/>
  <c r="J8" i="11" s="1"/>
  <c r="H7" i="5"/>
  <c r="AG7" i="5"/>
  <c r="AH7" i="5"/>
  <c r="AJ7" i="5"/>
  <c r="I9" i="11" s="1"/>
  <c r="AK7" i="5"/>
  <c r="J9" i="11" s="1"/>
  <c r="H8" i="5"/>
  <c r="AG8" i="5"/>
  <c r="AH8" i="5"/>
  <c r="AJ8" i="5"/>
  <c r="I10" i="11" s="1"/>
  <c r="AK8" i="5"/>
  <c r="J10" i="11"/>
  <c r="H9" i="5"/>
  <c r="AG9" i="5"/>
  <c r="AH9" i="5"/>
  <c r="AJ9" i="5"/>
  <c r="I11" i="11" s="1"/>
  <c r="AK9" i="5"/>
  <c r="J11" i="11" s="1"/>
  <c r="F10" i="5"/>
  <c r="C12" i="11" s="1"/>
  <c r="G10" i="5"/>
  <c r="D12" i="11" s="1"/>
  <c r="H10" i="5"/>
  <c r="AG10" i="5"/>
  <c r="AH10" i="5"/>
  <c r="AJ10" i="5"/>
  <c r="I12" i="11"/>
  <c r="AK10" i="5"/>
  <c r="J12" i="11" s="1"/>
  <c r="H11" i="5"/>
  <c r="AG11" i="5"/>
  <c r="AH11" i="5"/>
  <c r="AJ11" i="5"/>
  <c r="I13" i="11"/>
  <c r="AK11" i="5"/>
  <c r="J13" i="11" s="1"/>
  <c r="H12" i="5"/>
  <c r="AG12" i="5"/>
  <c r="AH12" i="5"/>
  <c r="AJ12" i="5"/>
  <c r="I14" i="11" s="1"/>
  <c r="AK12" i="5"/>
  <c r="J14" i="11" s="1"/>
  <c r="H13" i="5"/>
  <c r="AG13" i="5"/>
  <c r="AH13" i="5"/>
  <c r="AJ13" i="5"/>
  <c r="I15" i="11"/>
  <c r="AK13" i="5"/>
  <c r="J15" i="11" s="1"/>
  <c r="H14" i="5"/>
  <c r="AG14" i="5"/>
  <c r="AH14" i="5"/>
  <c r="AJ14" i="5"/>
  <c r="I16" i="11" s="1"/>
  <c r="AK14" i="5"/>
  <c r="J16" i="11" s="1"/>
  <c r="H15" i="5"/>
  <c r="AG15" i="5"/>
  <c r="AH15" i="5"/>
  <c r="AJ15" i="5"/>
  <c r="I17" i="11" s="1"/>
  <c r="AK15" i="5"/>
  <c r="J17" i="11"/>
  <c r="F16" i="5"/>
  <c r="C18" i="11" s="1"/>
  <c r="G16" i="5"/>
  <c r="D18" i="11" s="1"/>
  <c r="AG16" i="5"/>
  <c r="AH16" i="5"/>
  <c r="AJ16" i="5"/>
  <c r="I18" i="11" s="1"/>
  <c r="AK16" i="5"/>
  <c r="J18" i="11" s="1"/>
  <c r="AG17" i="5"/>
  <c r="AH17" i="5"/>
  <c r="AJ17" i="5"/>
  <c r="I19" i="11"/>
  <c r="AK17" i="5"/>
  <c r="J19" i="11"/>
  <c r="AG18" i="5"/>
  <c r="AH18" i="5"/>
  <c r="AJ18" i="5"/>
  <c r="I20" i="11" s="1"/>
  <c r="AK18" i="5"/>
  <c r="J20" i="11"/>
  <c r="AG19" i="5"/>
  <c r="AH19" i="5"/>
  <c r="AJ19" i="5"/>
  <c r="I21" i="11" s="1"/>
  <c r="AK19" i="5"/>
  <c r="J21" i="11"/>
  <c r="AG20" i="5"/>
  <c r="AH20" i="5"/>
  <c r="AJ20" i="5"/>
  <c r="I22" i="11" s="1"/>
  <c r="AK20" i="5"/>
  <c r="J22" i="11"/>
  <c r="AG21" i="5"/>
  <c r="AH21" i="5"/>
  <c r="AJ21" i="5"/>
  <c r="I23" i="11" s="1"/>
  <c r="AK21" i="5"/>
  <c r="J23" i="11" s="1"/>
  <c r="F22" i="5"/>
  <c r="C24" i="11" s="1"/>
  <c r="G22" i="5"/>
  <c r="D24" i="11" s="1"/>
  <c r="AG22" i="5"/>
  <c r="AH22" i="5"/>
  <c r="AJ22" i="5"/>
  <c r="I24" i="11" s="1"/>
  <c r="AK22" i="5"/>
  <c r="J24" i="11" s="1"/>
  <c r="AG23" i="5"/>
  <c r="AH23" i="5"/>
  <c r="AJ23" i="5"/>
  <c r="I25" i="11" s="1"/>
  <c r="AK23" i="5"/>
  <c r="J25" i="11" s="1"/>
  <c r="AG24" i="5"/>
  <c r="AH24" i="5"/>
  <c r="AJ24" i="5"/>
  <c r="I26" i="11" s="1"/>
  <c r="AK24" i="5"/>
  <c r="J26" i="11"/>
  <c r="AG25" i="5"/>
  <c r="AH25" i="5"/>
  <c r="AJ25" i="5"/>
  <c r="I27" i="11" s="1"/>
  <c r="AK25" i="5"/>
  <c r="J27" i="11"/>
  <c r="AG26" i="5"/>
  <c r="AH26" i="5"/>
  <c r="AJ26" i="5"/>
  <c r="I28" i="11" s="1"/>
  <c r="AK26" i="5"/>
  <c r="J28" i="11"/>
  <c r="AG27" i="5"/>
  <c r="AH27" i="5"/>
  <c r="AJ27" i="5"/>
  <c r="I29" i="11" s="1"/>
  <c r="AK27" i="5"/>
  <c r="J29" i="11" s="1"/>
  <c r="F28" i="5"/>
  <c r="C30" i="11" s="1"/>
  <c r="G28" i="5"/>
  <c r="D30" i="11" s="1"/>
  <c r="AG28" i="5"/>
  <c r="AH28" i="5"/>
  <c r="AJ28" i="5"/>
  <c r="I30" i="11" s="1"/>
  <c r="AK28" i="5"/>
  <c r="J30" i="11" s="1"/>
  <c r="H29" i="5"/>
  <c r="AG29" i="5"/>
  <c r="AH29" i="5"/>
  <c r="AJ29" i="5"/>
  <c r="I31" i="11" s="1"/>
  <c r="AK29" i="5"/>
  <c r="J31" i="11" s="1"/>
  <c r="H30" i="5"/>
  <c r="AG30" i="5"/>
  <c r="AH30" i="5"/>
  <c r="AJ30" i="5"/>
  <c r="I32" i="11" s="1"/>
  <c r="AK30" i="5"/>
  <c r="J32" i="11"/>
  <c r="H31" i="5"/>
  <c r="AG31" i="5"/>
  <c r="AH31" i="5"/>
  <c r="AJ31" i="5"/>
  <c r="I33" i="11" s="1"/>
  <c r="AK31" i="5"/>
  <c r="J33" i="11"/>
  <c r="H32" i="5"/>
  <c r="AG32" i="5"/>
  <c r="AH32" i="5"/>
  <c r="AJ32" i="5"/>
  <c r="I34" i="11" s="1"/>
  <c r="AK32" i="5"/>
  <c r="J34" i="11" s="1"/>
  <c r="H33" i="5"/>
  <c r="AG33" i="5"/>
  <c r="AH33" i="5"/>
  <c r="AJ33" i="5"/>
  <c r="I35" i="11" s="1"/>
  <c r="AK33" i="5"/>
  <c r="J35" i="11" s="1"/>
  <c r="G34" i="5"/>
  <c r="D36" i="11" s="1"/>
  <c r="AG34" i="5"/>
  <c r="AH34" i="5"/>
  <c r="AJ34" i="5"/>
  <c r="I36" i="11"/>
  <c r="AK34" i="5"/>
  <c r="J36" i="11" s="1"/>
  <c r="AG35" i="5"/>
  <c r="AH35" i="5"/>
  <c r="AJ35" i="5"/>
  <c r="I37" i="11" s="1"/>
  <c r="AK35" i="5"/>
  <c r="J37" i="11"/>
  <c r="AG36" i="5"/>
  <c r="AH36" i="5"/>
  <c r="AJ36" i="5"/>
  <c r="AK36" i="5"/>
  <c r="J38" i="11"/>
  <c r="AG37" i="5"/>
  <c r="AH37" i="5"/>
  <c r="AJ37" i="5"/>
  <c r="I39" i="11"/>
  <c r="AK37" i="5"/>
  <c r="J39" i="11"/>
  <c r="AG38" i="5"/>
  <c r="AH38" i="5"/>
  <c r="AJ38" i="5"/>
  <c r="I40" i="11" s="1"/>
  <c r="AK38" i="5"/>
  <c r="J40" i="11"/>
  <c r="AG39" i="5"/>
  <c r="AH39" i="5"/>
  <c r="AJ39" i="5"/>
  <c r="I41" i="11"/>
  <c r="AK39" i="5"/>
  <c r="J41" i="11"/>
  <c r="F40" i="5"/>
  <c r="C49" i="11" s="1"/>
  <c r="G40" i="5"/>
  <c r="D49" i="11" s="1"/>
  <c r="H40" i="5"/>
  <c r="AG40" i="5"/>
  <c r="AH40" i="5"/>
  <c r="AJ40" i="5"/>
  <c r="I49" i="11"/>
  <c r="AK40" i="5"/>
  <c r="J49" i="11" s="1"/>
  <c r="H41" i="5"/>
  <c r="AG41" i="5"/>
  <c r="AH41" i="5"/>
  <c r="AJ41" i="5"/>
  <c r="I50" i="11"/>
  <c r="AK41" i="5"/>
  <c r="J50" i="11" s="1"/>
  <c r="H42" i="5"/>
  <c r="AG42" i="5"/>
  <c r="AH42" i="5"/>
  <c r="AJ42" i="5"/>
  <c r="I51" i="11" s="1"/>
  <c r="AK42" i="5"/>
  <c r="J51" i="11"/>
  <c r="H43" i="5"/>
  <c r="AG43" i="5"/>
  <c r="AH43" i="5"/>
  <c r="AJ43" i="5"/>
  <c r="I52" i="11"/>
  <c r="AK43" i="5"/>
  <c r="J52" i="11" s="1"/>
  <c r="H44" i="5"/>
  <c r="AG44" i="5"/>
  <c r="AH44" i="5"/>
  <c r="AJ44" i="5"/>
  <c r="I53" i="11"/>
  <c r="AK44" i="5"/>
  <c r="J53" i="11" s="1"/>
  <c r="H45" i="5"/>
  <c r="AG45" i="5"/>
  <c r="AH45" i="5"/>
  <c r="AJ45" i="5"/>
  <c r="I54" i="11" s="1"/>
  <c r="AK45" i="5"/>
  <c r="J54" i="11"/>
  <c r="F46" i="5"/>
  <c r="C55" i="11" s="1"/>
  <c r="G46" i="5"/>
  <c r="D55" i="11" s="1"/>
  <c r="AG46" i="5"/>
  <c r="AH46" i="5"/>
  <c r="AJ46" i="5"/>
  <c r="I55" i="11"/>
  <c r="AK46" i="5"/>
  <c r="J55" i="11"/>
  <c r="AG47" i="5"/>
  <c r="AH47" i="5"/>
  <c r="AJ47" i="5"/>
  <c r="I56" i="11"/>
  <c r="AK47" i="5"/>
  <c r="J56" i="11"/>
  <c r="AG48" i="5"/>
  <c r="AH48" i="5"/>
  <c r="AJ48" i="5"/>
  <c r="I57" i="11"/>
  <c r="AK48" i="5"/>
  <c r="J57" i="11"/>
  <c r="AG49" i="5"/>
  <c r="AH49" i="5"/>
  <c r="AJ49" i="5"/>
  <c r="I58" i="11"/>
  <c r="AK49" i="5"/>
  <c r="J58" i="11"/>
  <c r="AG50" i="5"/>
  <c r="AH50" i="5"/>
  <c r="AJ50" i="5"/>
  <c r="I59" i="11"/>
  <c r="AK50" i="5"/>
  <c r="J59" i="11"/>
  <c r="AG51" i="5"/>
  <c r="AH51" i="5"/>
  <c r="AJ51" i="5"/>
  <c r="I60" i="11"/>
  <c r="AK51" i="5"/>
  <c r="J60" i="11"/>
  <c r="F52" i="5"/>
  <c r="C61" i="11" s="1"/>
  <c r="G52" i="5"/>
  <c r="D61" i="11" s="1"/>
  <c r="H52" i="5"/>
  <c r="AG52" i="5"/>
  <c r="AH52" i="5"/>
  <c r="AJ52" i="5"/>
  <c r="I61" i="11" s="1"/>
  <c r="AK52" i="5"/>
  <c r="J61" i="11" s="1"/>
  <c r="H53" i="5"/>
  <c r="AG53" i="5"/>
  <c r="AH53" i="5"/>
  <c r="AJ53" i="5"/>
  <c r="I62" i="11"/>
  <c r="AK53" i="5"/>
  <c r="J62" i="11"/>
  <c r="H54" i="5"/>
  <c r="AG54" i="5"/>
  <c r="AH54" i="5"/>
  <c r="AJ54" i="5"/>
  <c r="I63" i="11" s="1"/>
  <c r="AK54" i="5"/>
  <c r="J63" i="11" s="1"/>
  <c r="H55" i="5"/>
  <c r="AG55" i="5"/>
  <c r="AH55" i="5"/>
  <c r="AJ55" i="5"/>
  <c r="I64" i="11"/>
  <c r="AK55" i="5"/>
  <c r="J64" i="11"/>
  <c r="H56" i="5"/>
  <c r="AG56" i="5"/>
  <c r="AH56" i="5"/>
  <c r="AJ56" i="5"/>
  <c r="I65" i="11" s="1"/>
  <c r="AK56" i="5"/>
  <c r="J65" i="11"/>
  <c r="H57" i="5"/>
  <c r="AG57" i="5"/>
  <c r="AH57" i="5"/>
  <c r="AJ57" i="5"/>
  <c r="I66" i="11"/>
  <c r="AK57" i="5"/>
  <c r="J66" i="11"/>
  <c r="F58" i="5"/>
  <c r="C67" i="11" s="1"/>
  <c r="G58" i="5"/>
  <c r="D67" i="11" s="1"/>
  <c r="AG58" i="5"/>
  <c r="AH58" i="5"/>
  <c r="AJ58" i="5"/>
  <c r="I67" i="11"/>
  <c r="AK58" i="5"/>
  <c r="J67" i="11"/>
  <c r="AG59" i="5"/>
  <c r="AH59" i="5"/>
  <c r="AJ59" i="5"/>
  <c r="I68" i="11"/>
  <c r="AK59" i="5"/>
  <c r="J68" i="11" s="1"/>
  <c r="AG60" i="5"/>
  <c r="AH60" i="5"/>
  <c r="AJ60" i="5"/>
  <c r="I69" i="11"/>
  <c r="AK60" i="5"/>
  <c r="J69" i="11"/>
  <c r="AG61" i="5"/>
  <c r="AH61" i="5"/>
  <c r="AJ61" i="5"/>
  <c r="I70" i="11"/>
  <c r="AK61" i="5"/>
  <c r="J70" i="11" s="1"/>
  <c r="AG62" i="5"/>
  <c r="AH62" i="5"/>
  <c r="AJ62" i="5"/>
  <c r="I71" i="11"/>
  <c r="AK62" i="5"/>
  <c r="J71" i="11" s="1"/>
  <c r="AG63" i="5"/>
  <c r="AH63" i="5"/>
  <c r="AJ63" i="5"/>
  <c r="I72" i="11"/>
  <c r="AK63" i="5"/>
  <c r="J72" i="11" s="1"/>
  <c r="F64" i="5"/>
  <c r="C73" i="11" s="1"/>
  <c r="G64" i="5"/>
  <c r="D73" i="11" s="1"/>
  <c r="H64" i="5"/>
  <c r="AG64" i="5"/>
  <c r="AH64" i="5"/>
  <c r="AJ64" i="5"/>
  <c r="I73" i="11"/>
  <c r="AK64" i="5"/>
  <c r="J73" i="11" s="1"/>
  <c r="H65" i="5"/>
  <c r="AG65" i="5"/>
  <c r="AH65" i="5"/>
  <c r="AJ65" i="5"/>
  <c r="I74" i="11"/>
  <c r="AK65" i="5"/>
  <c r="J74" i="11"/>
  <c r="H66" i="5"/>
  <c r="AG66" i="5"/>
  <c r="AH66" i="5"/>
  <c r="AJ66" i="5"/>
  <c r="I75" i="11" s="1"/>
  <c r="AK66" i="5"/>
  <c r="J75" i="11"/>
  <c r="H67" i="5"/>
  <c r="AG67" i="5"/>
  <c r="AH67" i="5"/>
  <c r="AJ67" i="5"/>
  <c r="I76" i="11"/>
  <c r="AK67" i="5"/>
  <c r="J76" i="11"/>
  <c r="H68" i="5"/>
  <c r="AG68" i="5"/>
  <c r="AH68" i="5"/>
  <c r="AJ68" i="5"/>
  <c r="I77" i="11"/>
  <c r="AK68" i="5"/>
  <c r="J77" i="11" s="1"/>
  <c r="H69" i="5"/>
  <c r="AG69" i="5"/>
  <c r="AH69" i="5"/>
  <c r="AJ69" i="5"/>
  <c r="I78" i="11"/>
  <c r="AK69" i="5"/>
  <c r="J78" i="11"/>
  <c r="F70" i="5"/>
  <c r="C79" i="11" s="1"/>
  <c r="G70" i="5"/>
  <c r="D79" i="11" s="1"/>
  <c r="AG70" i="5"/>
  <c r="AH70" i="5"/>
  <c r="AJ70" i="5"/>
  <c r="I79" i="11"/>
  <c r="AK70" i="5"/>
  <c r="J79" i="11" s="1"/>
  <c r="AG71" i="5"/>
  <c r="AH71" i="5"/>
  <c r="AJ71" i="5"/>
  <c r="AK71" i="5"/>
  <c r="J80" i="11"/>
  <c r="AG72" i="5"/>
  <c r="AH72" i="5"/>
  <c r="AJ72" i="5"/>
  <c r="I81" i="11"/>
  <c r="AK72" i="5"/>
  <c r="J81" i="11" s="1"/>
  <c r="AG73" i="5"/>
  <c r="AH73" i="5"/>
  <c r="AJ73" i="5"/>
  <c r="I82" i="11" s="1"/>
  <c r="AK73" i="5"/>
  <c r="J82" i="11"/>
  <c r="AG74" i="5"/>
  <c r="AH74" i="5"/>
  <c r="AJ74" i="5"/>
  <c r="I83" i="11"/>
  <c r="AK74" i="5"/>
  <c r="J83" i="11" s="1"/>
  <c r="AG75" i="5"/>
  <c r="AH75" i="5"/>
  <c r="AJ75" i="5"/>
  <c r="I84" i="11"/>
  <c r="AK75" i="5"/>
  <c r="J84" i="11"/>
  <c r="N3" i="11"/>
  <c r="E6" i="11"/>
  <c r="F6" i="11"/>
  <c r="G6" i="11"/>
  <c r="H6" i="11"/>
  <c r="K6" i="11"/>
  <c r="L6" i="11"/>
  <c r="M6" i="11"/>
  <c r="N6" i="11"/>
  <c r="O6" i="11"/>
  <c r="P6" i="11"/>
  <c r="Q6" i="11"/>
  <c r="R6" i="11"/>
  <c r="F7" i="11"/>
  <c r="G7" i="11"/>
  <c r="H7" i="11"/>
  <c r="K7" i="11"/>
  <c r="L7" i="11"/>
  <c r="M7" i="11"/>
  <c r="F8" i="11"/>
  <c r="G8" i="11"/>
  <c r="H8" i="11"/>
  <c r="K8" i="11"/>
  <c r="L8" i="11"/>
  <c r="M8" i="11"/>
  <c r="F9" i="11"/>
  <c r="G9" i="11"/>
  <c r="H9" i="11"/>
  <c r="K9" i="11"/>
  <c r="L9" i="11"/>
  <c r="M9" i="11"/>
  <c r="F10" i="11"/>
  <c r="G10" i="11"/>
  <c r="H10" i="11"/>
  <c r="K10" i="11"/>
  <c r="L10" i="11"/>
  <c r="M10" i="11"/>
  <c r="F11" i="11"/>
  <c r="G11" i="11"/>
  <c r="H11" i="11"/>
  <c r="K11" i="11"/>
  <c r="L11" i="11"/>
  <c r="M11" i="11"/>
  <c r="E12" i="11"/>
  <c r="F12" i="11"/>
  <c r="G12" i="11"/>
  <c r="H12" i="11"/>
  <c r="K12" i="11"/>
  <c r="L12" i="11"/>
  <c r="M12" i="11"/>
  <c r="N12" i="11"/>
  <c r="O12" i="11"/>
  <c r="P12" i="11"/>
  <c r="Q12" i="11"/>
  <c r="R12" i="11"/>
  <c r="F13" i="11"/>
  <c r="G13" i="11"/>
  <c r="H13" i="11"/>
  <c r="K13" i="11"/>
  <c r="L13" i="11"/>
  <c r="M13" i="11"/>
  <c r="F14" i="11"/>
  <c r="G14" i="11"/>
  <c r="H14" i="11"/>
  <c r="K14" i="11"/>
  <c r="L14" i="11"/>
  <c r="M14" i="11"/>
  <c r="F15" i="11"/>
  <c r="G15" i="11"/>
  <c r="H15" i="11"/>
  <c r="K15" i="11"/>
  <c r="L15" i="11"/>
  <c r="M15" i="11"/>
  <c r="F16" i="11"/>
  <c r="G16" i="11"/>
  <c r="H16" i="11"/>
  <c r="K16" i="11"/>
  <c r="L16" i="11"/>
  <c r="M16" i="11"/>
  <c r="F17" i="11"/>
  <c r="G17" i="11"/>
  <c r="H17" i="11"/>
  <c r="K17" i="11"/>
  <c r="L17" i="11"/>
  <c r="M17" i="11"/>
  <c r="E18" i="11"/>
  <c r="F18" i="11"/>
  <c r="G18" i="11"/>
  <c r="H18" i="11"/>
  <c r="K18" i="11"/>
  <c r="L18" i="11"/>
  <c r="M18" i="11"/>
  <c r="N18" i="11"/>
  <c r="O18" i="11"/>
  <c r="P18" i="11"/>
  <c r="Q18" i="11"/>
  <c r="R18" i="11"/>
  <c r="F19" i="11"/>
  <c r="G19" i="11"/>
  <c r="H19" i="11"/>
  <c r="K19" i="11"/>
  <c r="L19" i="11"/>
  <c r="M19" i="11"/>
  <c r="F20" i="11"/>
  <c r="G20" i="11"/>
  <c r="H20" i="11"/>
  <c r="K20" i="11"/>
  <c r="L20" i="11"/>
  <c r="M20" i="11"/>
  <c r="F21" i="11"/>
  <c r="G21" i="11"/>
  <c r="H21" i="11"/>
  <c r="K21" i="11"/>
  <c r="L21" i="11"/>
  <c r="M21" i="11"/>
  <c r="F22" i="11"/>
  <c r="G22" i="11"/>
  <c r="H22" i="11"/>
  <c r="K22" i="11"/>
  <c r="L22" i="11"/>
  <c r="M22" i="11"/>
  <c r="F23" i="11"/>
  <c r="G23" i="11"/>
  <c r="H23" i="11"/>
  <c r="K23" i="11"/>
  <c r="L23" i="11"/>
  <c r="M23" i="11"/>
  <c r="E24" i="11"/>
  <c r="F24" i="11"/>
  <c r="G24" i="11"/>
  <c r="H24" i="11"/>
  <c r="K24" i="11"/>
  <c r="L24" i="11"/>
  <c r="M24" i="11"/>
  <c r="N24" i="11"/>
  <c r="O24" i="11"/>
  <c r="P24" i="11"/>
  <c r="Q24" i="11"/>
  <c r="R24" i="11"/>
  <c r="F25" i="11"/>
  <c r="G25" i="11"/>
  <c r="H25" i="11"/>
  <c r="K25" i="11"/>
  <c r="L25" i="11"/>
  <c r="M25" i="11"/>
  <c r="F26" i="11"/>
  <c r="G26" i="11"/>
  <c r="H26" i="11"/>
  <c r="K26" i="11"/>
  <c r="L26" i="11"/>
  <c r="M26" i="11"/>
  <c r="F27" i="11"/>
  <c r="G27" i="11"/>
  <c r="H27" i="11"/>
  <c r="K27" i="11"/>
  <c r="L27" i="11"/>
  <c r="M27" i="11"/>
  <c r="F28" i="11"/>
  <c r="G28" i="11"/>
  <c r="H28" i="11"/>
  <c r="K28" i="11"/>
  <c r="L28" i="11"/>
  <c r="M28" i="11"/>
  <c r="F29" i="11"/>
  <c r="G29" i="11"/>
  <c r="H29" i="11"/>
  <c r="K29" i="11"/>
  <c r="L29" i="11"/>
  <c r="M29" i="11"/>
  <c r="E30" i="11"/>
  <c r="F30" i="11"/>
  <c r="G30" i="11"/>
  <c r="H30" i="11"/>
  <c r="K30" i="11"/>
  <c r="L30" i="11"/>
  <c r="M30" i="11"/>
  <c r="N30" i="11"/>
  <c r="O30" i="11"/>
  <c r="P30" i="11"/>
  <c r="Q30" i="11"/>
  <c r="R30" i="11"/>
  <c r="F31" i="11"/>
  <c r="G31" i="11"/>
  <c r="H31" i="11"/>
  <c r="K31" i="11"/>
  <c r="L31" i="11"/>
  <c r="M31" i="11"/>
  <c r="F32" i="11"/>
  <c r="G32" i="11"/>
  <c r="H32" i="11"/>
  <c r="K32" i="11"/>
  <c r="L32" i="11"/>
  <c r="M32" i="11"/>
  <c r="F33" i="11"/>
  <c r="G33" i="11"/>
  <c r="H33" i="11"/>
  <c r="K33" i="11"/>
  <c r="L33" i="11"/>
  <c r="M33" i="11"/>
  <c r="F34" i="11"/>
  <c r="G34" i="11"/>
  <c r="H34" i="11"/>
  <c r="K34" i="11"/>
  <c r="L34" i="11"/>
  <c r="M34" i="11"/>
  <c r="F35" i="11"/>
  <c r="G35" i="11"/>
  <c r="H35" i="11"/>
  <c r="K35" i="11"/>
  <c r="L35" i="11"/>
  <c r="M35" i="11"/>
  <c r="E36" i="11"/>
  <c r="F36" i="11"/>
  <c r="G36" i="11"/>
  <c r="H36" i="11"/>
  <c r="K36" i="11"/>
  <c r="L36" i="11"/>
  <c r="M36" i="11"/>
  <c r="N36" i="11"/>
  <c r="O36" i="11"/>
  <c r="P36" i="11"/>
  <c r="Q36" i="11"/>
  <c r="R36" i="11"/>
  <c r="F37" i="11"/>
  <c r="G37" i="11"/>
  <c r="H37" i="11"/>
  <c r="K37" i="11"/>
  <c r="L37" i="11"/>
  <c r="M37" i="11"/>
  <c r="F38" i="11"/>
  <c r="G38" i="11"/>
  <c r="H38" i="11"/>
  <c r="I38" i="11"/>
  <c r="K38" i="11"/>
  <c r="L38" i="11"/>
  <c r="M38" i="11"/>
  <c r="F39" i="11"/>
  <c r="G39" i="11"/>
  <c r="H39" i="11"/>
  <c r="K39" i="11"/>
  <c r="L39" i="11"/>
  <c r="M39" i="11"/>
  <c r="F40" i="11"/>
  <c r="G40" i="11"/>
  <c r="H40" i="11"/>
  <c r="K40" i="11"/>
  <c r="L40" i="11"/>
  <c r="M40" i="11"/>
  <c r="F41" i="11"/>
  <c r="G41" i="11"/>
  <c r="H41" i="11"/>
  <c r="K41" i="11"/>
  <c r="L41" i="11"/>
  <c r="M41" i="11"/>
  <c r="N46" i="11"/>
  <c r="E49" i="11"/>
  <c r="F49" i="11"/>
  <c r="G49" i="11"/>
  <c r="H49" i="11"/>
  <c r="K49" i="11"/>
  <c r="L49" i="11"/>
  <c r="M49" i="11"/>
  <c r="N49" i="11"/>
  <c r="O49" i="11"/>
  <c r="P49" i="11"/>
  <c r="Q49" i="11"/>
  <c r="R49" i="11"/>
  <c r="F50" i="11"/>
  <c r="G50" i="11"/>
  <c r="H50" i="11"/>
  <c r="K50" i="11"/>
  <c r="L50" i="11"/>
  <c r="M50" i="11"/>
  <c r="F51" i="11"/>
  <c r="G51" i="11"/>
  <c r="H51" i="11"/>
  <c r="K51" i="11"/>
  <c r="L51" i="11"/>
  <c r="M51" i="11"/>
  <c r="F52" i="11"/>
  <c r="G52" i="11"/>
  <c r="H52" i="11"/>
  <c r="K52" i="11"/>
  <c r="L52" i="11"/>
  <c r="M52" i="11"/>
  <c r="F53" i="11"/>
  <c r="G53" i="11"/>
  <c r="H53" i="11"/>
  <c r="K53" i="11"/>
  <c r="L53" i="11"/>
  <c r="M53" i="11"/>
  <c r="F54" i="11"/>
  <c r="G54" i="11"/>
  <c r="H54" i="11"/>
  <c r="K54" i="11"/>
  <c r="L54" i="11"/>
  <c r="M54" i="11"/>
  <c r="E55" i="11"/>
  <c r="F55" i="11"/>
  <c r="G55" i="11"/>
  <c r="H55" i="11"/>
  <c r="K55" i="11"/>
  <c r="L55" i="11"/>
  <c r="M55" i="11"/>
  <c r="N55" i="11"/>
  <c r="O55" i="11"/>
  <c r="P55" i="11"/>
  <c r="Q55" i="11"/>
  <c r="R55" i="11"/>
  <c r="F56" i="11"/>
  <c r="G56" i="11"/>
  <c r="H56" i="11"/>
  <c r="K56" i="11"/>
  <c r="L56" i="11"/>
  <c r="M56" i="11"/>
  <c r="F57" i="11"/>
  <c r="G57" i="11"/>
  <c r="H57" i="11"/>
  <c r="K57" i="11"/>
  <c r="L57" i="11"/>
  <c r="M57" i="11"/>
  <c r="F58" i="11"/>
  <c r="G58" i="11"/>
  <c r="H58" i="11"/>
  <c r="K58" i="11"/>
  <c r="L58" i="11"/>
  <c r="M58" i="11"/>
  <c r="F59" i="11"/>
  <c r="G59" i="11"/>
  <c r="H59" i="11"/>
  <c r="K59" i="11"/>
  <c r="L59" i="11"/>
  <c r="M59" i="11"/>
  <c r="F60" i="11"/>
  <c r="G60" i="11"/>
  <c r="H60" i="11"/>
  <c r="K60" i="11"/>
  <c r="L60" i="11"/>
  <c r="M60" i="11"/>
  <c r="E61" i="11"/>
  <c r="F61" i="11"/>
  <c r="G61" i="11"/>
  <c r="H61" i="11"/>
  <c r="K61" i="11"/>
  <c r="L61" i="11"/>
  <c r="M61" i="11"/>
  <c r="N61" i="11"/>
  <c r="O61" i="11"/>
  <c r="P61" i="11"/>
  <c r="Q61" i="11"/>
  <c r="R61" i="11"/>
  <c r="F62" i="11"/>
  <c r="G62" i="11"/>
  <c r="H62" i="11"/>
  <c r="K62" i="11"/>
  <c r="L62" i="11"/>
  <c r="M62" i="11"/>
  <c r="F63" i="11"/>
  <c r="G63" i="11"/>
  <c r="H63" i="11"/>
  <c r="K63" i="11"/>
  <c r="L63" i="11"/>
  <c r="M63" i="11"/>
  <c r="F64" i="11"/>
  <c r="G64" i="11"/>
  <c r="H64" i="11"/>
  <c r="K64" i="11"/>
  <c r="L64" i="11"/>
  <c r="M64" i="11"/>
  <c r="F65" i="11"/>
  <c r="G65" i="11"/>
  <c r="H65" i="11"/>
  <c r="K65" i="11"/>
  <c r="L65" i="11"/>
  <c r="M65" i="11"/>
  <c r="F66" i="11"/>
  <c r="G66" i="11"/>
  <c r="H66" i="11"/>
  <c r="K66" i="11"/>
  <c r="L66" i="11"/>
  <c r="M66" i="11"/>
  <c r="E67" i="11"/>
  <c r="F67" i="11"/>
  <c r="G67" i="11"/>
  <c r="H67" i="11"/>
  <c r="K67" i="11"/>
  <c r="L67" i="11"/>
  <c r="M67" i="11"/>
  <c r="N67" i="11"/>
  <c r="O67" i="11"/>
  <c r="P67" i="11"/>
  <c r="Q67" i="11"/>
  <c r="R67" i="11"/>
  <c r="F68" i="11"/>
  <c r="G68" i="11"/>
  <c r="H68" i="11"/>
  <c r="K68" i="11"/>
  <c r="L68" i="11"/>
  <c r="M68" i="11"/>
  <c r="F69" i="11"/>
  <c r="G69" i="11"/>
  <c r="H69" i="11"/>
  <c r="K69" i="11"/>
  <c r="L69" i="11"/>
  <c r="M69" i="11"/>
  <c r="F70" i="11"/>
  <c r="G70" i="11"/>
  <c r="H70" i="11"/>
  <c r="K70" i="11"/>
  <c r="L70" i="11"/>
  <c r="M70" i="11"/>
  <c r="F71" i="11"/>
  <c r="G71" i="11"/>
  <c r="H71" i="11"/>
  <c r="K71" i="11"/>
  <c r="L71" i="11"/>
  <c r="M71" i="11"/>
  <c r="F72" i="11"/>
  <c r="G72" i="11"/>
  <c r="H72" i="11"/>
  <c r="K72" i="11"/>
  <c r="L72" i="11"/>
  <c r="M72" i="11"/>
  <c r="E73" i="11"/>
  <c r="F73" i="11"/>
  <c r="G73" i="11"/>
  <c r="H73" i="11"/>
  <c r="K73" i="11"/>
  <c r="L73" i="11"/>
  <c r="M73" i="11"/>
  <c r="N73" i="11"/>
  <c r="O73" i="11"/>
  <c r="P73" i="11"/>
  <c r="Q73" i="11"/>
  <c r="R73" i="11"/>
  <c r="F74" i="11"/>
  <c r="G74" i="11"/>
  <c r="H74" i="11"/>
  <c r="K74" i="11"/>
  <c r="L74" i="11"/>
  <c r="M74" i="11"/>
  <c r="F75" i="11"/>
  <c r="G75" i="11"/>
  <c r="H75" i="11"/>
  <c r="K75" i="11"/>
  <c r="L75" i="11"/>
  <c r="M75" i="11"/>
  <c r="F76" i="11"/>
  <c r="G76" i="11"/>
  <c r="H76" i="11"/>
  <c r="K76" i="11"/>
  <c r="L76" i="11"/>
  <c r="M76" i="11"/>
  <c r="F77" i="11"/>
  <c r="G77" i="11"/>
  <c r="H77" i="11"/>
  <c r="K77" i="11"/>
  <c r="L77" i="11"/>
  <c r="M77" i="11"/>
  <c r="F78" i="11"/>
  <c r="G78" i="11"/>
  <c r="H78" i="11"/>
  <c r="K78" i="11"/>
  <c r="L78" i="11"/>
  <c r="M78" i="11"/>
  <c r="E79" i="11"/>
  <c r="F79" i="11"/>
  <c r="G79" i="11"/>
  <c r="H79" i="11"/>
  <c r="K79" i="11"/>
  <c r="L79" i="11"/>
  <c r="M79" i="11"/>
  <c r="N79" i="11"/>
  <c r="O79" i="11"/>
  <c r="P79" i="11"/>
  <c r="Q79" i="11"/>
  <c r="R79" i="11"/>
  <c r="F80" i="11"/>
  <c r="G80" i="11"/>
  <c r="H80" i="11"/>
  <c r="I80" i="11"/>
  <c r="K80" i="11"/>
  <c r="L80" i="11"/>
  <c r="M80" i="11"/>
  <c r="F81" i="11"/>
  <c r="G81" i="11"/>
  <c r="H81" i="11"/>
  <c r="K81" i="11"/>
  <c r="L81" i="11"/>
  <c r="M81" i="11"/>
  <c r="F82" i="11"/>
  <c r="G82" i="11"/>
  <c r="H82" i="11"/>
  <c r="K82" i="11"/>
  <c r="L82" i="11"/>
  <c r="M82" i="11"/>
  <c r="F83" i="11"/>
  <c r="G83" i="11"/>
  <c r="H83" i="11"/>
  <c r="K83" i="11"/>
  <c r="L83" i="11"/>
  <c r="M83" i="11"/>
  <c r="F84" i="11"/>
  <c r="G84" i="11"/>
  <c r="H84" i="11"/>
  <c r="K84" i="11"/>
  <c r="L84" i="11"/>
  <c r="M84" i="11"/>
  <c r="O3" i="7"/>
  <c r="C17" i="7"/>
  <c r="D17" i="7"/>
  <c r="F17" i="7"/>
  <c r="G17" i="7"/>
  <c r="H17" i="7"/>
  <c r="L17" i="7"/>
  <c r="M17" i="7"/>
  <c r="N17" i="7"/>
  <c r="O17" i="7"/>
  <c r="P17" i="7"/>
  <c r="C18" i="7"/>
  <c r="D18" i="7"/>
  <c r="F18" i="7"/>
  <c r="G18" i="7"/>
  <c r="H18" i="7"/>
  <c r="I18" i="7"/>
  <c r="J18" i="7"/>
  <c r="L18" i="7"/>
  <c r="M18" i="7"/>
  <c r="N18" i="7"/>
  <c r="O18" i="7"/>
  <c r="P18" i="7"/>
  <c r="C19" i="7"/>
  <c r="D19" i="7"/>
  <c r="F19" i="7"/>
  <c r="G19" i="7"/>
  <c r="H19" i="7"/>
  <c r="I19" i="7"/>
  <c r="J19" i="7"/>
  <c r="L19" i="7"/>
  <c r="M19" i="7"/>
  <c r="N19" i="7"/>
  <c r="O19" i="7"/>
  <c r="P19" i="7"/>
  <c r="C20" i="7"/>
  <c r="D20" i="7"/>
  <c r="F20" i="7"/>
  <c r="G20" i="7"/>
  <c r="H20" i="7"/>
  <c r="I20" i="7"/>
  <c r="J20" i="7"/>
  <c r="L20" i="7"/>
  <c r="M20" i="7"/>
  <c r="N20" i="7"/>
  <c r="O20" i="7"/>
  <c r="P20" i="7"/>
  <c r="C21" i="7"/>
  <c r="D21" i="7"/>
  <c r="F21" i="7"/>
  <c r="G21" i="7"/>
  <c r="H21" i="7"/>
  <c r="I21" i="7"/>
  <c r="J21" i="7"/>
  <c r="L21" i="7"/>
  <c r="M21" i="7"/>
  <c r="N21" i="7"/>
  <c r="O21" i="7"/>
  <c r="P21" i="7"/>
  <c r="C22" i="7"/>
  <c r="D22" i="7"/>
  <c r="F22" i="7"/>
  <c r="G22" i="7"/>
  <c r="H22" i="7"/>
  <c r="I22" i="7"/>
  <c r="J22" i="7"/>
  <c r="L22" i="7"/>
  <c r="M22" i="7"/>
  <c r="N22" i="7"/>
  <c r="O22" i="7"/>
  <c r="P22" i="7"/>
  <c r="C23" i="7"/>
  <c r="D23" i="7"/>
  <c r="F23" i="7"/>
  <c r="G23" i="7"/>
  <c r="H23" i="7"/>
  <c r="I23" i="7"/>
  <c r="J23" i="7"/>
  <c r="L23" i="7"/>
  <c r="M23" i="7"/>
  <c r="N23" i="7"/>
  <c r="O23" i="7"/>
  <c r="P23" i="7"/>
  <c r="C24" i="7"/>
  <c r="D24" i="7"/>
  <c r="F24" i="7"/>
  <c r="G24" i="7"/>
  <c r="H24" i="7"/>
  <c r="I24" i="7"/>
  <c r="J24" i="7"/>
  <c r="K24" i="7"/>
  <c r="L24" i="7"/>
  <c r="M24" i="7"/>
  <c r="N24" i="7"/>
  <c r="O24" i="7"/>
  <c r="P24" i="7"/>
  <c r="C25" i="7"/>
  <c r="D25" i="7"/>
  <c r="F25" i="7"/>
  <c r="G25" i="7"/>
  <c r="H25" i="7"/>
  <c r="I25" i="7"/>
  <c r="J25" i="7"/>
  <c r="K25" i="7"/>
  <c r="L25" i="7"/>
  <c r="M25" i="7"/>
  <c r="N25" i="7"/>
  <c r="O25" i="7"/>
  <c r="P25" i="7"/>
  <c r="C26" i="7"/>
  <c r="D26" i="7"/>
  <c r="F26" i="7"/>
  <c r="G26" i="7"/>
  <c r="H26" i="7"/>
  <c r="I26" i="7"/>
  <c r="J26" i="7"/>
  <c r="L26" i="7"/>
  <c r="M26" i="7"/>
  <c r="N26" i="7"/>
  <c r="O26" i="7"/>
  <c r="P26" i="7"/>
  <c r="C27" i="7"/>
  <c r="D27" i="7"/>
  <c r="F27" i="7"/>
  <c r="G27" i="7"/>
  <c r="H27" i="7"/>
  <c r="I27" i="7"/>
  <c r="J27" i="7"/>
  <c r="K27" i="7"/>
  <c r="L27" i="7"/>
  <c r="M27" i="7"/>
  <c r="N27" i="7"/>
  <c r="O27" i="7"/>
  <c r="P27" i="7"/>
  <c r="C28" i="7"/>
  <c r="D28" i="7"/>
  <c r="F28" i="7"/>
  <c r="G28" i="7"/>
  <c r="H28" i="7"/>
  <c r="I28" i="7"/>
  <c r="J28" i="7"/>
  <c r="K28" i="7"/>
  <c r="L28" i="7"/>
  <c r="M28" i="7"/>
  <c r="N28" i="7"/>
  <c r="O28" i="7"/>
  <c r="P28" i="7"/>
  <c r="C29" i="7"/>
  <c r="D29" i="7"/>
  <c r="F29" i="7"/>
  <c r="G29" i="7"/>
  <c r="H29" i="7"/>
  <c r="I29" i="7"/>
  <c r="J29" i="7"/>
  <c r="K29" i="7"/>
  <c r="L29" i="7"/>
  <c r="M29" i="7"/>
  <c r="N29" i="7"/>
  <c r="O29" i="7"/>
  <c r="P29" i="7"/>
  <c r="C30" i="7"/>
  <c r="D30" i="7"/>
  <c r="F30" i="7"/>
  <c r="G30" i="7"/>
  <c r="H30" i="7"/>
  <c r="I30" i="7"/>
  <c r="J30" i="7"/>
  <c r="K30" i="7"/>
  <c r="L30" i="7"/>
  <c r="M30" i="7"/>
  <c r="N30" i="7"/>
  <c r="O30" i="7"/>
  <c r="P30" i="7"/>
  <c r="C31" i="7"/>
  <c r="D31" i="7"/>
  <c r="F31" i="7"/>
  <c r="G31" i="7"/>
  <c r="H31" i="7"/>
  <c r="I31" i="7"/>
  <c r="J31" i="7"/>
  <c r="L31" i="7"/>
  <c r="M31" i="7"/>
  <c r="N31" i="7"/>
  <c r="O31" i="7"/>
  <c r="P31" i="7"/>
  <c r="C35" i="7"/>
  <c r="D35" i="7"/>
  <c r="E35" i="7"/>
  <c r="F35" i="7"/>
  <c r="C36" i="7"/>
  <c r="D36" i="7"/>
  <c r="E36" i="7"/>
  <c r="F36" i="7"/>
  <c r="N36" i="7"/>
  <c r="K37" i="7"/>
  <c r="N38" i="7"/>
  <c r="C41" i="7"/>
  <c r="D41" i="7"/>
  <c r="E41" i="7"/>
  <c r="F41" i="7"/>
  <c r="C42" i="7"/>
  <c r="D42" i="7"/>
  <c r="E42" i="7"/>
  <c r="F42" i="7"/>
  <c r="K46" i="7"/>
  <c r="C51" i="7"/>
  <c r="E51" i="7"/>
  <c r="G51" i="7"/>
  <c r="K51" i="7"/>
  <c r="M51" i="7"/>
  <c r="O51" i="7"/>
  <c r="O57" i="7"/>
  <c r="C60" i="7"/>
  <c r="D60" i="7"/>
  <c r="F60" i="7"/>
  <c r="G60" i="7"/>
  <c r="H60" i="7"/>
  <c r="I60" i="7"/>
  <c r="J60" i="7"/>
  <c r="K60" i="7"/>
  <c r="L60" i="7"/>
  <c r="M60" i="7"/>
  <c r="N60" i="7"/>
  <c r="O60" i="7"/>
  <c r="P60" i="7"/>
  <c r="C61" i="7"/>
  <c r="D61" i="7"/>
  <c r="F61" i="7"/>
  <c r="G61" i="7"/>
  <c r="H61" i="7"/>
  <c r="I61" i="7"/>
  <c r="J61" i="7"/>
  <c r="K61" i="7"/>
  <c r="L61" i="7"/>
  <c r="M61" i="7"/>
  <c r="N61" i="7"/>
  <c r="O61" i="7"/>
  <c r="P61" i="7"/>
  <c r="C62" i="7"/>
  <c r="D62" i="7"/>
  <c r="F62" i="7"/>
  <c r="G62" i="7"/>
  <c r="H62" i="7"/>
  <c r="I62" i="7"/>
  <c r="J62" i="7"/>
  <c r="K62" i="7"/>
  <c r="L62" i="7"/>
  <c r="M62" i="7"/>
  <c r="N62" i="7"/>
  <c r="O62" i="7"/>
  <c r="P62" i="7"/>
  <c r="C63" i="7"/>
  <c r="D63" i="7"/>
  <c r="F63" i="7"/>
  <c r="G63" i="7"/>
  <c r="H63" i="7"/>
  <c r="I63" i="7"/>
  <c r="J63" i="7"/>
  <c r="L63" i="7"/>
  <c r="M63" i="7"/>
  <c r="N63" i="7"/>
  <c r="O63" i="7"/>
  <c r="P63" i="7"/>
  <c r="C64" i="7"/>
  <c r="D64" i="7"/>
  <c r="F64" i="7"/>
  <c r="G64" i="7"/>
  <c r="H64" i="7"/>
  <c r="I64" i="7"/>
  <c r="J64" i="7"/>
  <c r="K64" i="7"/>
  <c r="L64" i="7"/>
  <c r="M64" i="7"/>
  <c r="N64" i="7"/>
  <c r="O64" i="7"/>
  <c r="P64" i="7"/>
  <c r="C65" i="7"/>
  <c r="D65" i="7"/>
  <c r="F65" i="7"/>
  <c r="G65" i="7"/>
  <c r="H65" i="7"/>
  <c r="I65" i="7"/>
  <c r="J65" i="7"/>
  <c r="K65" i="7"/>
  <c r="L65" i="7"/>
  <c r="M65" i="7"/>
  <c r="N65" i="7"/>
  <c r="O65" i="7"/>
  <c r="P65" i="7"/>
  <c r="C66" i="7"/>
  <c r="D66" i="7"/>
  <c r="F66" i="7"/>
  <c r="G66" i="7"/>
  <c r="H66" i="7"/>
  <c r="I66" i="7"/>
  <c r="J66" i="7"/>
  <c r="K66" i="7"/>
  <c r="L66" i="7"/>
  <c r="M66" i="7"/>
  <c r="N66" i="7"/>
  <c r="O66" i="7"/>
  <c r="P66" i="7"/>
  <c r="C67" i="7"/>
  <c r="D67" i="7"/>
  <c r="F67" i="7"/>
  <c r="G67" i="7"/>
  <c r="H67" i="7"/>
  <c r="I67" i="7"/>
  <c r="J67" i="7"/>
  <c r="L67" i="7"/>
  <c r="M67" i="7"/>
  <c r="N67" i="7"/>
  <c r="O67" i="7"/>
  <c r="P67" i="7"/>
  <c r="C68" i="7"/>
  <c r="D68" i="7"/>
  <c r="F68" i="7"/>
  <c r="G68" i="7"/>
  <c r="H68" i="7"/>
  <c r="I68" i="7"/>
  <c r="J68" i="7"/>
  <c r="K68" i="7"/>
  <c r="L68" i="7"/>
  <c r="M68" i="7"/>
  <c r="N68" i="7"/>
  <c r="O68" i="7"/>
  <c r="P68" i="7"/>
  <c r="C69" i="7"/>
  <c r="D69" i="7"/>
  <c r="F69" i="7"/>
  <c r="G69" i="7"/>
  <c r="H69" i="7"/>
  <c r="I69" i="7"/>
  <c r="J69" i="7"/>
  <c r="K69" i="7"/>
  <c r="L69" i="7"/>
  <c r="M69" i="7"/>
  <c r="N69" i="7"/>
  <c r="O69" i="7"/>
  <c r="P69" i="7"/>
  <c r="C70" i="7"/>
  <c r="D70" i="7"/>
  <c r="F70" i="7"/>
  <c r="G70" i="7"/>
  <c r="H70" i="7"/>
  <c r="I70" i="7"/>
  <c r="J70" i="7"/>
  <c r="K70" i="7"/>
  <c r="L70" i="7"/>
  <c r="M70" i="7"/>
  <c r="N70" i="7"/>
  <c r="O70" i="7"/>
  <c r="P70" i="7"/>
  <c r="C71" i="7"/>
  <c r="D71" i="7"/>
  <c r="F71" i="7"/>
  <c r="G71" i="7"/>
  <c r="H71" i="7"/>
  <c r="I71" i="7"/>
  <c r="J71" i="7"/>
  <c r="L71" i="7"/>
  <c r="M71" i="7"/>
  <c r="N71" i="7"/>
  <c r="O71" i="7"/>
  <c r="P71" i="7"/>
  <c r="C72" i="7"/>
  <c r="D72" i="7"/>
  <c r="F72" i="7"/>
  <c r="G72" i="7"/>
  <c r="H72" i="7"/>
  <c r="I72" i="7"/>
  <c r="J72" i="7"/>
  <c r="K72" i="7"/>
  <c r="L72" i="7"/>
  <c r="M72" i="7"/>
  <c r="N72" i="7"/>
  <c r="O72" i="7"/>
  <c r="P72" i="7"/>
  <c r="C73" i="7"/>
  <c r="D73" i="7"/>
  <c r="F73" i="7"/>
  <c r="G73" i="7"/>
  <c r="H73" i="7"/>
  <c r="I73" i="7"/>
  <c r="J73" i="7"/>
  <c r="K73" i="7"/>
  <c r="L73" i="7"/>
  <c r="M73" i="7"/>
  <c r="N73" i="7"/>
  <c r="O73" i="7"/>
  <c r="P73" i="7"/>
  <c r="C74" i="7"/>
  <c r="D74" i="7"/>
  <c r="F74" i="7"/>
  <c r="G74" i="7"/>
  <c r="H74" i="7"/>
  <c r="I74" i="7"/>
  <c r="J74" i="7"/>
  <c r="K74" i="7"/>
  <c r="L74" i="7"/>
  <c r="M74" i="7"/>
  <c r="N74" i="7"/>
  <c r="O74" i="7"/>
  <c r="P74" i="7"/>
  <c r="C75" i="7"/>
  <c r="D75" i="7"/>
  <c r="F75" i="7"/>
  <c r="G75" i="7"/>
  <c r="H75" i="7"/>
  <c r="I75" i="7"/>
  <c r="J75" i="7"/>
  <c r="L75" i="7"/>
  <c r="M75" i="7"/>
  <c r="N75" i="7"/>
  <c r="O75" i="7"/>
  <c r="P75" i="7"/>
  <c r="C76" i="7"/>
  <c r="D76" i="7"/>
  <c r="F76" i="7"/>
  <c r="G76" i="7"/>
  <c r="H76" i="7"/>
  <c r="I76" i="7"/>
  <c r="J76" i="7"/>
  <c r="K76" i="7"/>
  <c r="L76" i="7"/>
  <c r="M76" i="7"/>
  <c r="N76" i="7"/>
  <c r="O76" i="7"/>
  <c r="P76" i="7"/>
  <c r="C77" i="7"/>
  <c r="D77" i="7"/>
  <c r="F77" i="7"/>
  <c r="G77" i="7"/>
  <c r="H77" i="7"/>
  <c r="I77" i="7"/>
  <c r="J77" i="7"/>
  <c r="K77" i="7"/>
  <c r="L77" i="7"/>
  <c r="M77" i="7"/>
  <c r="N77" i="7"/>
  <c r="O77" i="7"/>
  <c r="P77" i="7"/>
  <c r="C78" i="7"/>
  <c r="D78" i="7"/>
  <c r="F78" i="7"/>
  <c r="G78" i="7"/>
  <c r="H78" i="7"/>
  <c r="I78" i="7"/>
  <c r="J78" i="7"/>
  <c r="K78" i="7"/>
  <c r="L78" i="7"/>
  <c r="M78" i="7"/>
  <c r="N78" i="7"/>
  <c r="O78" i="7"/>
  <c r="P78" i="7"/>
  <c r="C79" i="7"/>
  <c r="D79" i="7"/>
  <c r="F79" i="7"/>
  <c r="G79" i="7"/>
  <c r="H79" i="7"/>
  <c r="I79" i="7"/>
  <c r="J79" i="7"/>
  <c r="L79" i="7"/>
  <c r="M79" i="7"/>
  <c r="N79" i="7"/>
  <c r="O79" i="7"/>
  <c r="P79" i="7"/>
  <c r="C80" i="7"/>
  <c r="D80" i="7"/>
  <c r="F80" i="7"/>
  <c r="G80" i="7"/>
  <c r="H80" i="7"/>
  <c r="I80" i="7"/>
  <c r="J80" i="7"/>
  <c r="K80" i="7"/>
  <c r="L80" i="7"/>
  <c r="M80" i="7"/>
  <c r="N80" i="7"/>
  <c r="O80" i="7"/>
  <c r="P80" i="7"/>
  <c r="C81" i="7"/>
  <c r="D81" i="7"/>
  <c r="F81" i="7"/>
  <c r="G81" i="7"/>
  <c r="H81" i="7"/>
  <c r="I81" i="7"/>
  <c r="J81" i="7"/>
  <c r="K81" i="7"/>
  <c r="L81" i="7"/>
  <c r="M81" i="7"/>
  <c r="N81" i="7"/>
  <c r="O81" i="7"/>
  <c r="P81" i="7"/>
  <c r="C82" i="7"/>
  <c r="D82" i="7"/>
  <c r="F82" i="7"/>
  <c r="G82" i="7"/>
  <c r="H82" i="7"/>
  <c r="I82" i="7"/>
  <c r="J82" i="7"/>
  <c r="K82" i="7"/>
  <c r="L82" i="7"/>
  <c r="M82" i="7"/>
  <c r="N82" i="7"/>
  <c r="O82" i="7"/>
  <c r="P82" i="7"/>
  <c r="C83" i="7"/>
  <c r="D83" i="7"/>
  <c r="F83" i="7"/>
  <c r="G83" i="7"/>
  <c r="H83" i="7"/>
  <c r="I83" i="7"/>
  <c r="J83" i="7"/>
  <c r="L83" i="7"/>
  <c r="M83" i="7"/>
  <c r="N83" i="7"/>
  <c r="O83" i="7"/>
  <c r="P83" i="7"/>
  <c r="C84" i="7"/>
  <c r="D84" i="7"/>
  <c r="F84" i="7"/>
  <c r="G84" i="7"/>
  <c r="H84" i="7"/>
  <c r="I84" i="7"/>
  <c r="J84" i="7"/>
  <c r="K84" i="7"/>
  <c r="L84" i="7"/>
  <c r="M84" i="7"/>
  <c r="N84" i="7"/>
  <c r="O84" i="7"/>
  <c r="P84" i="7"/>
  <c r="C85" i="7"/>
  <c r="D85" i="7"/>
  <c r="F85" i="7"/>
  <c r="G85" i="7"/>
  <c r="H85" i="7"/>
  <c r="I85" i="7"/>
  <c r="J85" i="7"/>
  <c r="K85" i="7"/>
  <c r="L85" i="7"/>
  <c r="M85" i="7"/>
  <c r="N85" i="7"/>
  <c r="O85" i="7"/>
  <c r="P85" i="7"/>
  <c r="C86" i="7"/>
  <c r="D86" i="7"/>
  <c r="F86" i="7"/>
  <c r="G86" i="7"/>
  <c r="H86" i="7"/>
  <c r="I86" i="7"/>
  <c r="J86" i="7"/>
  <c r="K86" i="7"/>
  <c r="L86" i="7"/>
  <c r="M86" i="7"/>
  <c r="N86" i="7"/>
  <c r="O86" i="7"/>
  <c r="P86" i="7"/>
  <c r="C87" i="7"/>
  <c r="D87" i="7"/>
  <c r="F87" i="7"/>
  <c r="G87" i="7"/>
  <c r="H87" i="7"/>
  <c r="I87" i="7"/>
  <c r="J87" i="7"/>
  <c r="L87" i="7"/>
  <c r="M87" i="7"/>
  <c r="N87" i="7"/>
  <c r="O87" i="7"/>
  <c r="P87" i="7"/>
  <c r="C88" i="7"/>
  <c r="D88" i="7"/>
  <c r="F88" i="7"/>
  <c r="G88" i="7"/>
  <c r="H88" i="7"/>
  <c r="I88" i="7"/>
  <c r="J88" i="7"/>
  <c r="K88" i="7"/>
  <c r="L88" i="7"/>
  <c r="M88" i="7"/>
  <c r="N88" i="7"/>
  <c r="O88" i="7"/>
  <c r="P88" i="7"/>
  <c r="C89" i="7"/>
  <c r="D89" i="7"/>
  <c r="F89" i="7"/>
  <c r="G89" i="7"/>
  <c r="H89" i="7"/>
  <c r="I89" i="7"/>
  <c r="J89" i="7"/>
  <c r="K89" i="7"/>
  <c r="L89" i="7"/>
  <c r="M89" i="7"/>
  <c r="N89" i="7"/>
  <c r="O89" i="7"/>
  <c r="P89" i="7"/>
  <c r="O92" i="7"/>
  <c r="C95" i="7"/>
  <c r="D95" i="7"/>
  <c r="F95" i="7"/>
  <c r="G95" i="7"/>
  <c r="H95" i="7"/>
  <c r="I95" i="7"/>
  <c r="J95" i="7"/>
  <c r="K95" i="7"/>
  <c r="L95" i="7"/>
  <c r="M95" i="7"/>
  <c r="N95" i="7"/>
  <c r="O95" i="7"/>
  <c r="P95" i="7"/>
  <c r="C96" i="7"/>
  <c r="D96" i="7"/>
  <c r="F96" i="7"/>
  <c r="G96" i="7"/>
  <c r="H96" i="7"/>
  <c r="I96" i="7"/>
  <c r="J96" i="7"/>
  <c r="L96" i="7"/>
  <c r="M96" i="7"/>
  <c r="N96" i="7"/>
  <c r="O96" i="7"/>
  <c r="P96" i="7"/>
  <c r="C97" i="7"/>
  <c r="D97" i="7"/>
  <c r="F97" i="7"/>
  <c r="G97" i="7"/>
  <c r="H97" i="7"/>
  <c r="I97" i="7"/>
  <c r="J97" i="7"/>
  <c r="K97" i="7"/>
  <c r="L97" i="7"/>
  <c r="M97" i="7"/>
  <c r="N97" i="7"/>
  <c r="O97" i="7"/>
  <c r="P97" i="7"/>
  <c r="C98" i="7"/>
  <c r="D98" i="7"/>
  <c r="F98" i="7"/>
  <c r="G98" i="7"/>
  <c r="H98" i="7"/>
  <c r="I98" i="7"/>
  <c r="J98" i="7"/>
  <c r="K98" i="7"/>
  <c r="L98" i="7"/>
  <c r="M98" i="7"/>
  <c r="N98" i="7"/>
  <c r="O98" i="7"/>
  <c r="P98" i="7"/>
  <c r="C99" i="7"/>
  <c r="D99" i="7"/>
  <c r="F99" i="7"/>
  <c r="G99" i="7"/>
  <c r="H99" i="7"/>
  <c r="I99" i="7"/>
  <c r="J99" i="7"/>
  <c r="K99" i="7"/>
  <c r="L99" i="7"/>
  <c r="M99" i="7"/>
  <c r="N99" i="7"/>
  <c r="O99" i="7"/>
  <c r="P99" i="7"/>
  <c r="C100" i="7"/>
  <c r="D100" i="7"/>
  <c r="F100" i="7"/>
  <c r="G100" i="7"/>
  <c r="H100" i="7"/>
  <c r="I100" i="7"/>
  <c r="J100" i="7"/>
  <c r="L100" i="7"/>
  <c r="M100" i="7"/>
  <c r="N100" i="7"/>
  <c r="O100" i="7"/>
  <c r="P100" i="7"/>
  <c r="C101" i="7"/>
  <c r="D101" i="7"/>
  <c r="F101" i="7"/>
  <c r="G101" i="7"/>
  <c r="H101" i="7"/>
  <c r="I101" i="7"/>
  <c r="J101" i="7"/>
  <c r="K101" i="7"/>
  <c r="L101" i="7"/>
  <c r="M101" i="7"/>
  <c r="N101" i="7"/>
  <c r="O101" i="7"/>
  <c r="P101" i="7"/>
  <c r="C102" i="7"/>
  <c r="D102" i="7"/>
  <c r="F102" i="7"/>
  <c r="G102" i="7"/>
  <c r="H102" i="7"/>
  <c r="I102" i="7"/>
  <c r="J102" i="7"/>
  <c r="K102" i="7"/>
  <c r="L102" i="7"/>
  <c r="M102" i="7"/>
  <c r="N102" i="7"/>
  <c r="O102" i="7"/>
  <c r="P102" i="7"/>
  <c r="C103" i="7"/>
  <c r="D103" i="7"/>
  <c r="F103" i="7"/>
  <c r="G103" i="7"/>
  <c r="H103" i="7"/>
  <c r="I103" i="7"/>
  <c r="J103" i="7"/>
  <c r="K103" i="7"/>
  <c r="L103" i="7"/>
  <c r="M103" i="7"/>
  <c r="N103" i="7"/>
  <c r="O103" i="7"/>
  <c r="P103" i="7"/>
  <c r="C104" i="7"/>
  <c r="D104" i="7"/>
  <c r="F104" i="7"/>
  <c r="G104" i="7"/>
  <c r="H104" i="7"/>
  <c r="I104" i="7"/>
  <c r="J104" i="7"/>
  <c r="L104" i="7"/>
  <c r="M104" i="7"/>
  <c r="N104" i="7"/>
  <c r="O104" i="7"/>
  <c r="P104" i="7"/>
  <c r="C105" i="7"/>
  <c r="D105" i="7"/>
  <c r="F105" i="7"/>
  <c r="G105" i="7"/>
  <c r="H105" i="7"/>
  <c r="I105" i="7"/>
  <c r="J105" i="7"/>
  <c r="K105" i="7"/>
  <c r="L105" i="7"/>
  <c r="M105" i="7"/>
  <c r="N105" i="7"/>
  <c r="O105" i="7"/>
  <c r="P105" i="7"/>
  <c r="C106" i="7"/>
  <c r="D106" i="7"/>
  <c r="F106" i="7"/>
  <c r="G106" i="7"/>
  <c r="H106" i="7"/>
  <c r="I106" i="7"/>
  <c r="J106" i="7"/>
  <c r="K106" i="7"/>
  <c r="L106" i="7"/>
  <c r="M106" i="7"/>
  <c r="N106" i="7"/>
  <c r="O106" i="7"/>
  <c r="P106" i="7"/>
  <c r="C107" i="7"/>
  <c r="D107" i="7"/>
  <c r="F107" i="7"/>
  <c r="G107" i="7"/>
  <c r="H107" i="7"/>
  <c r="I107" i="7"/>
  <c r="J107" i="7"/>
  <c r="K107" i="7"/>
  <c r="L107" i="7"/>
  <c r="M107" i="7"/>
  <c r="N107" i="7"/>
  <c r="O107" i="7"/>
  <c r="P107" i="7"/>
  <c r="C108" i="7"/>
  <c r="D108" i="7"/>
  <c r="F108" i="7"/>
  <c r="G108" i="7"/>
  <c r="H108" i="7"/>
  <c r="I108" i="7"/>
  <c r="J108" i="7"/>
  <c r="L108" i="7"/>
  <c r="M108" i="7"/>
  <c r="N108" i="7"/>
  <c r="O108" i="7"/>
  <c r="P108" i="7"/>
  <c r="C109" i="7"/>
  <c r="D109" i="7"/>
  <c r="F109" i="7"/>
  <c r="G109" i="7"/>
  <c r="H109" i="7"/>
  <c r="I109" i="7"/>
  <c r="J109" i="7"/>
  <c r="K109" i="7"/>
  <c r="L109" i="7"/>
  <c r="M109" i="7"/>
  <c r="N109" i="7"/>
  <c r="O109" i="7"/>
  <c r="P109" i="7"/>
  <c r="C110" i="7"/>
  <c r="D110" i="7"/>
  <c r="F110" i="7"/>
  <c r="G110" i="7"/>
  <c r="H110" i="7"/>
  <c r="I110" i="7"/>
  <c r="J110" i="7"/>
  <c r="K110" i="7"/>
  <c r="L110" i="7"/>
  <c r="M110" i="7"/>
  <c r="N110" i="7"/>
  <c r="O110" i="7"/>
  <c r="P110" i="7"/>
  <c r="C111" i="7"/>
  <c r="D111" i="7"/>
  <c r="F111" i="7"/>
  <c r="G111" i="7"/>
  <c r="H111" i="7"/>
  <c r="I111" i="7"/>
  <c r="J111" i="7"/>
  <c r="K111" i="7"/>
  <c r="L111" i="7"/>
  <c r="M111" i="7"/>
  <c r="N111" i="7"/>
  <c r="O111" i="7"/>
  <c r="P111" i="7"/>
  <c r="C112" i="7"/>
  <c r="D112" i="7"/>
  <c r="F112" i="7"/>
  <c r="G112" i="7"/>
  <c r="H112" i="7"/>
  <c r="I112" i="7"/>
  <c r="J112" i="7"/>
  <c r="L112" i="7"/>
  <c r="M112" i="7"/>
  <c r="N112" i="7"/>
  <c r="O112" i="7"/>
  <c r="P112" i="7"/>
  <c r="C113" i="7"/>
  <c r="D113" i="7"/>
  <c r="F113" i="7"/>
  <c r="G113" i="7"/>
  <c r="H113" i="7"/>
  <c r="I113" i="7"/>
  <c r="J113" i="7"/>
  <c r="K113" i="7"/>
  <c r="L113" i="7"/>
  <c r="M113" i="7"/>
  <c r="N113" i="7"/>
  <c r="O113" i="7"/>
  <c r="P113" i="7"/>
  <c r="C114" i="7"/>
  <c r="D114" i="7"/>
  <c r="F114" i="7"/>
  <c r="G114" i="7"/>
  <c r="H114" i="7"/>
  <c r="I114" i="7"/>
  <c r="J114" i="7"/>
  <c r="K114" i="7"/>
  <c r="L114" i="7"/>
  <c r="M114" i="7"/>
  <c r="N114" i="7"/>
  <c r="O114" i="7"/>
  <c r="P114" i="7"/>
  <c r="C115" i="7"/>
  <c r="D115" i="7"/>
  <c r="F115" i="7"/>
  <c r="G115" i="7"/>
  <c r="H115" i="7"/>
  <c r="I115" i="7"/>
  <c r="J115" i="7"/>
  <c r="K115" i="7"/>
  <c r="L115" i="7"/>
  <c r="M115" i="7"/>
  <c r="N115" i="7"/>
  <c r="O115" i="7"/>
  <c r="P115" i="7"/>
  <c r="C116" i="7"/>
  <c r="D116" i="7"/>
  <c r="F116" i="7"/>
  <c r="G116" i="7"/>
  <c r="H116" i="7"/>
  <c r="I116" i="7"/>
  <c r="J116" i="7"/>
  <c r="L116" i="7"/>
  <c r="M116" i="7"/>
  <c r="N116" i="7"/>
  <c r="O116" i="7"/>
  <c r="P116" i="7"/>
  <c r="C117" i="7"/>
  <c r="D117" i="7"/>
  <c r="F117" i="7"/>
  <c r="G117" i="7"/>
  <c r="H117" i="7"/>
  <c r="I117" i="7"/>
  <c r="J117" i="7"/>
  <c r="K117" i="7"/>
  <c r="L117" i="7"/>
  <c r="M117" i="7"/>
  <c r="N117" i="7"/>
  <c r="O117" i="7"/>
  <c r="P117" i="7"/>
  <c r="C118" i="7"/>
  <c r="D118" i="7"/>
  <c r="F118" i="7"/>
  <c r="G118" i="7"/>
  <c r="H118" i="7"/>
  <c r="I118" i="7"/>
  <c r="J118" i="7"/>
  <c r="K118" i="7"/>
  <c r="L118" i="7"/>
  <c r="M118" i="7"/>
  <c r="N118" i="7"/>
  <c r="O118" i="7"/>
  <c r="P118" i="7"/>
  <c r="C119" i="7"/>
  <c r="D119" i="7"/>
  <c r="F119" i="7"/>
  <c r="G119" i="7"/>
  <c r="H119" i="7"/>
  <c r="I119" i="7"/>
  <c r="J119" i="7"/>
  <c r="K119" i="7"/>
  <c r="L119" i="7"/>
  <c r="M119" i="7"/>
  <c r="N119" i="7"/>
  <c r="O119" i="7"/>
  <c r="P119" i="7"/>
  <c r="C120" i="7"/>
  <c r="D120" i="7"/>
  <c r="F120" i="7"/>
  <c r="G120" i="7"/>
  <c r="H120" i="7"/>
  <c r="I120" i="7"/>
  <c r="J120" i="7"/>
  <c r="L120" i="7"/>
  <c r="M120" i="7"/>
  <c r="N120" i="7"/>
  <c r="O120" i="7"/>
  <c r="P120" i="7"/>
  <c r="C121" i="7"/>
  <c r="D121" i="7"/>
  <c r="F121" i="7"/>
  <c r="G121" i="7"/>
  <c r="H121" i="7"/>
  <c r="I121" i="7"/>
  <c r="J121" i="7"/>
  <c r="K121" i="7"/>
  <c r="L121" i="7"/>
  <c r="M121" i="7"/>
  <c r="N121" i="7"/>
  <c r="O121" i="7"/>
  <c r="P121" i="7"/>
  <c r="C122" i="7"/>
  <c r="D122" i="7"/>
  <c r="F122" i="7"/>
  <c r="G122" i="7"/>
  <c r="H122" i="7"/>
  <c r="I122" i="7"/>
  <c r="J122" i="7"/>
  <c r="K122" i="7"/>
  <c r="L122" i="7"/>
  <c r="M122" i="7"/>
  <c r="N122" i="7"/>
  <c r="O122" i="7"/>
  <c r="P122" i="7"/>
  <c r="C123" i="7"/>
  <c r="D123" i="7"/>
  <c r="F123" i="7"/>
  <c r="G123" i="7"/>
  <c r="H123" i="7"/>
  <c r="I123" i="7"/>
  <c r="J123" i="7"/>
  <c r="K123" i="7"/>
  <c r="L123" i="7"/>
  <c r="M123" i="7"/>
  <c r="N123" i="7"/>
  <c r="O123" i="7"/>
  <c r="P123" i="7"/>
  <c r="C124" i="7"/>
  <c r="D124" i="7"/>
  <c r="F124" i="7"/>
  <c r="G124" i="7"/>
  <c r="H124" i="7"/>
  <c r="I124" i="7"/>
  <c r="J124" i="7"/>
  <c r="L124" i="7"/>
  <c r="M124" i="7"/>
  <c r="N124" i="7"/>
  <c r="O124" i="7"/>
  <c r="P124" i="7"/>
  <c r="O127" i="7"/>
  <c r="C130" i="7"/>
  <c r="D130" i="7"/>
  <c r="F130" i="7"/>
  <c r="G130" i="7"/>
  <c r="H130" i="7"/>
  <c r="I130" i="7"/>
  <c r="J130" i="7"/>
  <c r="K130" i="7"/>
  <c r="L130" i="7"/>
  <c r="M130" i="7"/>
  <c r="N130" i="7"/>
  <c r="O130" i="7"/>
  <c r="P130" i="7"/>
  <c r="C131" i="7"/>
  <c r="D131" i="7"/>
  <c r="F131" i="7"/>
  <c r="G131" i="7"/>
  <c r="H131" i="7"/>
  <c r="I131" i="7"/>
  <c r="J131" i="7"/>
  <c r="K131" i="7"/>
  <c r="L131" i="7"/>
  <c r="M131" i="7"/>
  <c r="N131" i="7"/>
  <c r="O131" i="7"/>
  <c r="P131" i="7"/>
  <c r="C132" i="7"/>
  <c r="D132" i="7"/>
  <c r="F132" i="7"/>
  <c r="G132" i="7"/>
  <c r="H132" i="7"/>
  <c r="I132" i="7"/>
  <c r="J132" i="7"/>
  <c r="K132" i="7"/>
  <c r="L132" i="7"/>
  <c r="M132" i="7"/>
  <c r="N132" i="7"/>
  <c r="O132" i="7"/>
  <c r="P132" i="7"/>
  <c r="C133" i="7"/>
  <c r="D133" i="7"/>
  <c r="F133" i="7"/>
  <c r="G133" i="7"/>
  <c r="H133" i="7"/>
  <c r="I133" i="7"/>
  <c r="J133" i="7"/>
  <c r="K133" i="7"/>
  <c r="L133" i="7"/>
  <c r="M133" i="7"/>
  <c r="N133" i="7"/>
  <c r="O133" i="7"/>
  <c r="P133" i="7"/>
  <c r="C134" i="7"/>
  <c r="D134" i="7"/>
  <c r="F134" i="7"/>
  <c r="G134" i="7"/>
  <c r="H134" i="7"/>
  <c r="I134" i="7"/>
  <c r="J134" i="7"/>
  <c r="K134" i="7"/>
  <c r="L134" i="7"/>
  <c r="M134" i="7"/>
  <c r="N134" i="7"/>
  <c r="O134" i="7"/>
  <c r="P134" i="7"/>
  <c r="C135" i="7"/>
  <c r="D135" i="7"/>
  <c r="F135" i="7"/>
  <c r="G135" i="7"/>
  <c r="H135" i="7"/>
  <c r="I135" i="7"/>
  <c r="J135" i="7"/>
  <c r="K135" i="7"/>
  <c r="L135" i="7"/>
  <c r="M135" i="7"/>
  <c r="N135" i="7"/>
  <c r="O135" i="7"/>
  <c r="P135" i="7"/>
  <c r="C136" i="7"/>
  <c r="D136" i="7"/>
  <c r="F136" i="7"/>
  <c r="G136" i="7"/>
  <c r="H136" i="7"/>
  <c r="I136" i="7"/>
  <c r="J136" i="7"/>
  <c r="K136" i="7"/>
  <c r="L136" i="7"/>
  <c r="M136" i="7"/>
  <c r="N136" i="7"/>
  <c r="O136" i="7"/>
  <c r="P136" i="7"/>
  <c r="C137" i="7"/>
  <c r="D137" i="7"/>
  <c r="F137" i="7"/>
  <c r="G137" i="7"/>
  <c r="H137" i="7"/>
  <c r="I137" i="7"/>
  <c r="J137" i="7"/>
  <c r="K137" i="7"/>
  <c r="L137" i="7"/>
  <c r="M137" i="7"/>
  <c r="N137" i="7"/>
  <c r="O137" i="7"/>
  <c r="P137" i="7"/>
  <c r="C138" i="7"/>
  <c r="D138" i="7"/>
  <c r="F138" i="7"/>
  <c r="G138" i="7"/>
  <c r="H138" i="7"/>
  <c r="I138" i="7"/>
  <c r="J138" i="7"/>
  <c r="K138" i="7"/>
  <c r="L138" i="7"/>
  <c r="M138" i="7"/>
  <c r="N138" i="7"/>
  <c r="O138" i="7"/>
  <c r="P138" i="7"/>
  <c r="C139" i="7"/>
  <c r="D139" i="7"/>
  <c r="F139" i="7"/>
  <c r="G139" i="7"/>
  <c r="H139" i="7"/>
  <c r="I139" i="7"/>
  <c r="J139" i="7"/>
  <c r="K139" i="7"/>
  <c r="L139" i="7"/>
  <c r="M139" i="7"/>
  <c r="N139" i="7"/>
  <c r="O139" i="7"/>
  <c r="P139" i="7"/>
  <c r="C140" i="7"/>
  <c r="D140" i="7"/>
  <c r="F140" i="7"/>
  <c r="G140" i="7"/>
  <c r="H140" i="7"/>
  <c r="I140" i="7"/>
  <c r="J140" i="7"/>
  <c r="K140" i="7"/>
  <c r="L140" i="7"/>
  <c r="M140" i="7"/>
  <c r="N140" i="7"/>
  <c r="O140" i="7"/>
  <c r="P140" i="7"/>
  <c r="C141" i="7"/>
  <c r="D141" i="7"/>
  <c r="F141" i="7"/>
  <c r="G141" i="7"/>
  <c r="H141" i="7"/>
  <c r="I141" i="7"/>
  <c r="J141" i="7"/>
  <c r="K141" i="7"/>
  <c r="L141" i="7"/>
  <c r="M141" i="7"/>
  <c r="N141" i="7"/>
  <c r="O141" i="7"/>
  <c r="P141" i="7"/>
  <c r="C142" i="7"/>
  <c r="D142" i="7"/>
  <c r="F142" i="7"/>
  <c r="G142" i="7"/>
  <c r="H142" i="7"/>
  <c r="I142" i="7"/>
  <c r="J142" i="7"/>
  <c r="K142" i="7"/>
  <c r="L142" i="7"/>
  <c r="M142" i="7"/>
  <c r="N142" i="7"/>
  <c r="O142" i="7"/>
  <c r="P142" i="7"/>
  <c r="C143" i="7"/>
  <c r="D143" i="7"/>
  <c r="F143" i="7"/>
  <c r="G143" i="7"/>
  <c r="H143" i="7"/>
  <c r="I143" i="7"/>
  <c r="J143" i="7"/>
  <c r="K143" i="7"/>
  <c r="L143" i="7"/>
  <c r="M143" i="7"/>
  <c r="N143" i="7"/>
  <c r="O143" i="7"/>
  <c r="P143" i="7"/>
  <c r="C144" i="7"/>
  <c r="D144" i="7"/>
  <c r="F144" i="7"/>
  <c r="G144" i="7"/>
  <c r="H144" i="7"/>
  <c r="I144" i="7"/>
  <c r="J144" i="7"/>
  <c r="K144" i="7"/>
  <c r="L144" i="7"/>
  <c r="M144" i="7"/>
  <c r="N144" i="7"/>
  <c r="O144" i="7"/>
  <c r="P144" i="7"/>
  <c r="C145" i="7"/>
  <c r="D145" i="7"/>
  <c r="F145" i="7"/>
  <c r="G145" i="7"/>
  <c r="H145" i="7"/>
  <c r="I145" i="7"/>
  <c r="J145" i="7"/>
  <c r="K145" i="7"/>
  <c r="L145" i="7"/>
  <c r="M145" i="7"/>
  <c r="N145" i="7"/>
  <c r="O145" i="7"/>
  <c r="P145" i="7"/>
  <c r="C146" i="7"/>
  <c r="D146" i="7"/>
  <c r="F146" i="7"/>
  <c r="G146" i="7"/>
  <c r="H146" i="7"/>
  <c r="I146" i="7"/>
  <c r="J146" i="7"/>
  <c r="K146" i="7"/>
  <c r="L146" i="7"/>
  <c r="M146" i="7"/>
  <c r="N146" i="7"/>
  <c r="O146" i="7"/>
  <c r="P146" i="7"/>
  <c r="C147" i="7"/>
  <c r="D147" i="7"/>
  <c r="F147" i="7"/>
  <c r="G147" i="7"/>
  <c r="H147" i="7"/>
  <c r="I147" i="7"/>
  <c r="J147" i="7"/>
  <c r="K147" i="7"/>
  <c r="L147" i="7"/>
  <c r="M147" i="7"/>
  <c r="N147" i="7"/>
  <c r="O147" i="7"/>
  <c r="P147" i="7"/>
  <c r="C148" i="7"/>
  <c r="D148" i="7"/>
  <c r="F148" i="7"/>
  <c r="G148" i="7"/>
  <c r="H148" i="7"/>
  <c r="I148" i="7"/>
  <c r="J148" i="7"/>
  <c r="K148" i="7"/>
  <c r="L148" i="7"/>
  <c r="M148" i="7"/>
  <c r="N148" i="7"/>
  <c r="O148" i="7"/>
  <c r="P148" i="7"/>
  <c r="C149" i="7"/>
  <c r="D149" i="7"/>
  <c r="F149" i="7"/>
  <c r="G149" i="7"/>
  <c r="H149" i="7"/>
  <c r="I149" i="7"/>
  <c r="J149" i="7"/>
  <c r="K149" i="7"/>
  <c r="L149" i="7"/>
  <c r="M149" i="7"/>
  <c r="N149" i="7"/>
  <c r="O149" i="7"/>
  <c r="P149" i="7"/>
  <c r="C150" i="7"/>
  <c r="D150" i="7"/>
  <c r="F150" i="7"/>
  <c r="G150" i="7"/>
  <c r="H150" i="7"/>
  <c r="I150" i="7"/>
  <c r="J150" i="7"/>
  <c r="K150" i="7"/>
  <c r="L150" i="7"/>
  <c r="M150" i="7"/>
  <c r="N150" i="7"/>
  <c r="O150" i="7"/>
  <c r="P150" i="7"/>
  <c r="C151" i="7"/>
  <c r="D151" i="7"/>
  <c r="F151" i="7"/>
  <c r="G151" i="7"/>
  <c r="H151" i="7"/>
  <c r="I151" i="7"/>
  <c r="J151" i="7"/>
  <c r="K151" i="7"/>
  <c r="L151" i="7"/>
  <c r="M151" i="7"/>
  <c r="N151" i="7"/>
  <c r="O151" i="7"/>
  <c r="P151" i="7"/>
  <c r="C152" i="7"/>
  <c r="D152" i="7"/>
  <c r="F152" i="7"/>
  <c r="G152" i="7"/>
  <c r="H152" i="7"/>
  <c r="I152" i="7"/>
  <c r="J152" i="7"/>
  <c r="K152" i="7"/>
  <c r="L152" i="7"/>
  <c r="M152" i="7"/>
  <c r="N152" i="7"/>
  <c r="O152" i="7"/>
  <c r="P152" i="7"/>
  <c r="C153" i="7"/>
  <c r="D153" i="7"/>
  <c r="F153" i="7"/>
  <c r="G153" i="7"/>
  <c r="H153" i="7"/>
  <c r="I153" i="7"/>
  <c r="J153" i="7"/>
  <c r="K153" i="7"/>
  <c r="L153" i="7"/>
  <c r="M153" i="7"/>
  <c r="N153" i="7"/>
  <c r="O153" i="7"/>
  <c r="P153" i="7"/>
  <c r="C154" i="7"/>
  <c r="D154" i="7"/>
  <c r="F154" i="7"/>
  <c r="G154" i="7"/>
  <c r="H154" i="7"/>
  <c r="I154" i="7"/>
  <c r="J154" i="7"/>
  <c r="K154" i="7"/>
  <c r="L154" i="7"/>
  <c r="M154" i="7"/>
  <c r="N154" i="7"/>
  <c r="O154" i="7"/>
  <c r="P154" i="7"/>
  <c r="C155" i="7"/>
  <c r="D155" i="7"/>
  <c r="F155" i="7"/>
  <c r="G155" i="7"/>
  <c r="H155" i="7"/>
  <c r="I155" i="7"/>
  <c r="J155" i="7"/>
  <c r="K155" i="7"/>
  <c r="L155" i="7"/>
  <c r="M155" i="7"/>
  <c r="N155" i="7"/>
  <c r="O155" i="7"/>
  <c r="P155" i="7"/>
  <c r="C156" i="7"/>
  <c r="D156" i="7"/>
  <c r="F156" i="7"/>
  <c r="G156" i="7"/>
  <c r="H156" i="7"/>
  <c r="I156" i="7"/>
  <c r="J156" i="7"/>
  <c r="K156" i="7"/>
  <c r="L156" i="7"/>
  <c r="M156" i="7"/>
  <c r="N156" i="7"/>
  <c r="O156" i="7"/>
  <c r="P156" i="7"/>
  <c r="C157" i="7"/>
  <c r="D157" i="7"/>
  <c r="F157" i="7"/>
  <c r="G157" i="7"/>
  <c r="H157" i="7"/>
  <c r="I157" i="7"/>
  <c r="J157" i="7"/>
  <c r="K157" i="7"/>
  <c r="L157" i="7"/>
  <c r="M157" i="7"/>
  <c r="N157" i="7"/>
  <c r="O157" i="7"/>
  <c r="P157" i="7"/>
  <c r="C158" i="7"/>
  <c r="D158" i="7"/>
  <c r="F158" i="7"/>
  <c r="G158" i="7"/>
  <c r="H158" i="7"/>
  <c r="I158" i="7"/>
  <c r="J158" i="7"/>
  <c r="K158" i="7"/>
  <c r="L158" i="7"/>
  <c r="M158" i="7"/>
  <c r="N158" i="7"/>
  <c r="O158" i="7"/>
  <c r="P158" i="7"/>
  <c r="C159" i="7"/>
  <c r="D159" i="7"/>
  <c r="F159" i="7"/>
  <c r="G159" i="7"/>
  <c r="H159" i="7"/>
  <c r="I159" i="7"/>
  <c r="J159" i="7"/>
  <c r="K159" i="7"/>
  <c r="L159" i="7"/>
  <c r="M159" i="7"/>
  <c r="N159" i="7"/>
  <c r="O159" i="7"/>
  <c r="P159" i="7"/>
  <c r="N11" i="8"/>
  <c r="N12" i="8"/>
  <c r="H36" i="7" s="1"/>
  <c r="J13" i="8"/>
  <c r="C37" i="7" s="1"/>
  <c r="K13" i="8"/>
  <c r="D37" i="7" s="1"/>
  <c r="L13" i="8"/>
  <c r="E37" i="7" s="1"/>
  <c r="M13" i="8"/>
  <c r="F37" i="7" s="1"/>
  <c r="N18" i="8"/>
  <c r="H41" i="7" s="1"/>
  <c r="N19" i="8"/>
  <c r="H42" i="7" s="1"/>
  <c r="J20" i="8"/>
  <c r="C43" i="7"/>
  <c r="K20" i="8"/>
  <c r="D43" i="7" s="1"/>
  <c r="L20" i="8"/>
  <c r="E43" i="7" s="1"/>
  <c r="M20" i="8"/>
  <c r="F43" i="7" s="1"/>
  <c r="F6" i="3"/>
  <c r="J17" i="7" s="1"/>
  <c r="G6" i="3"/>
  <c r="I17" i="7" s="1"/>
  <c r="AD6" i="3"/>
  <c r="AE6" i="3"/>
  <c r="AG6" i="3"/>
  <c r="AH6" i="3"/>
  <c r="F7" i="3"/>
  <c r="AD7" i="3"/>
  <c r="AE7" i="3"/>
  <c r="AH7" i="3"/>
  <c r="H35" i="7" l="1"/>
  <c r="N13" i="8"/>
  <c r="H37" i="7" s="1"/>
  <c r="N22" i="8"/>
  <c r="N20" i="8"/>
  <c r="H43" i="7" s="1"/>
  <c r="N23" i="8"/>
  <c r="B92" i="7"/>
  <c r="B3" i="11"/>
  <c r="B57" i="7"/>
  <c r="B127" i="7"/>
  <c r="B3" i="7"/>
  <c r="N24" i="8" l="1"/>
</calcChain>
</file>

<file path=xl/sharedStrings.xml><?xml version="1.0" encoding="utf-8"?>
<sst xmlns="http://schemas.openxmlformats.org/spreadsheetml/2006/main" count="5323" uniqueCount="2311">
  <si>
    <t>105</t>
  </si>
  <si>
    <t>106</t>
  </si>
  <si>
    <t>マラソン</t>
  </si>
  <si>
    <t>107</t>
  </si>
  <si>
    <t>151</t>
  </si>
  <si>
    <t>152</t>
  </si>
  <si>
    <t>153</t>
  </si>
  <si>
    <t>154</t>
  </si>
  <si>
    <t>155</t>
  </si>
  <si>
    <t>156</t>
  </si>
  <si>
    <t>混成</t>
  </si>
  <si>
    <t>201</t>
  </si>
  <si>
    <t>十種競技</t>
  </si>
  <si>
    <t>202</t>
  </si>
  <si>
    <t>七種競技</t>
  </si>
  <si>
    <t>五種競技</t>
  </si>
  <si>
    <t>206</t>
  </si>
  <si>
    <t>三種競技Ａ</t>
  </si>
  <si>
    <t>207</t>
  </si>
  <si>
    <t>三種競技Ｂ</t>
  </si>
  <si>
    <t>208</t>
  </si>
  <si>
    <t>209</t>
  </si>
  <si>
    <t>210</t>
  </si>
  <si>
    <t>八種競技</t>
  </si>
  <si>
    <t>213</t>
  </si>
  <si>
    <t>四種競技</t>
  </si>
  <si>
    <t>600</t>
  </si>
  <si>
    <t>601</t>
  </si>
  <si>
    <t>602</t>
  </si>
  <si>
    <t>603</t>
  </si>
  <si>
    <t>604</t>
  </si>
  <si>
    <t>606</t>
  </si>
  <si>
    <t>エントリー元データ　リレー</t>
    <phoneticPr fontId="2"/>
  </si>
  <si>
    <t>チーム名</t>
    <rPh sb="3" eb="4">
      <t>メイ</t>
    </rPh>
    <phoneticPr fontId="2"/>
  </si>
  <si>
    <t>大会</t>
    <rPh sb="0" eb="2">
      <t>タイカイ</t>
    </rPh>
    <phoneticPr fontId="2"/>
  </si>
  <si>
    <t>期日</t>
    <rPh sb="0" eb="2">
      <t>キジツ</t>
    </rPh>
    <phoneticPr fontId="2"/>
  </si>
  <si>
    <t>京都陸上競技協会主催大会参加申込用紙（様式1）</t>
    <rPh sb="0" eb="2">
      <t>キョウト</t>
    </rPh>
    <rPh sb="2" eb="4">
      <t>リクジョウ</t>
    </rPh>
    <rPh sb="4" eb="6">
      <t>キョウギ</t>
    </rPh>
    <rPh sb="6" eb="8">
      <t>キョウカイ</t>
    </rPh>
    <rPh sb="8" eb="10">
      <t>シュサイ</t>
    </rPh>
    <rPh sb="10" eb="12">
      <t>タイカイ</t>
    </rPh>
    <rPh sb="12" eb="14">
      <t>サンカ</t>
    </rPh>
    <rPh sb="14" eb="16">
      <t>モウシコミ</t>
    </rPh>
    <rPh sb="16" eb="18">
      <t>ヨウシ</t>
    </rPh>
    <rPh sb="19" eb="21">
      <t>ヨウシキ</t>
    </rPh>
    <phoneticPr fontId="2"/>
  </si>
  <si>
    <t>（大会名）</t>
    <rPh sb="1" eb="3">
      <t>タイカイ</t>
    </rPh>
    <rPh sb="3" eb="4">
      <t>メイ</t>
    </rPh>
    <phoneticPr fontId="2"/>
  </si>
  <si>
    <t>提出日</t>
    <rPh sb="0" eb="2">
      <t>テイシュツ</t>
    </rPh>
    <rPh sb="2" eb="3">
      <t>ビ</t>
    </rPh>
    <phoneticPr fontId="2"/>
  </si>
  <si>
    <t>記入上の注意（※欄は記入しないこと）</t>
    <rPh sb="0" eb="2">
      <t>キニュウ</t>
    </rPh>
    <rPh sb="2" eb="3">
      <t>ジョウ</t>
    </rPh>
    <rPh sb="4" eb="6">
      <t>チュウイ</t>
    </rPh>
    <rPh sb="8" eb="9">
      <t>ラン</t>
    </rPh>
    <rPh sb="10" eb="12">
      <t>キニュウ</t>
    </rPh>
    <phoneticPr fontId="2"/>
  </si>
  <si>
    <t>「大会名略称」＋「所属名略称（基本データ⑥）」というファイル名にしてください。</t>
    <rPh sb="1" eb="3">
      <t>タイカイ</t>
    </rPh>
    <rPh sb="3" eb="4">
      <t>メイ</t>
    </rPh>
    <rPh sb="4" eb="6">
      <t>リャクショウ</t>
    </rPh>
    <rPh sb="9" eb="12">
      <t>ショゾクメイ</t>
    </rPh>
    <rPh sb="12" eb="14">
      <t>リャクショウ</t>
    </rPh>
    <rPh sb="15" eb="17">
      <t>キホン</t>
    </rPh>
    <rPh sb="30" eb="31">
      <t>メイ</t>
    </rPh>
    <phoneticPr fontId="2"/>
  </si>
  <si>
    <t>（１）「京都選手権大会」は標準記録を突破しないと出場できない。</t>
    <rPh sb="4" eb="6">
      <t>キョウト</t>
    </rPh>
    <rPh sb="6" eb="9">
      <t>センシュケン</t>
    </rPh>
    <rPh sb="9" eb="11">
      <t>タイカイ</t>
    </rPh>
    <rPh sb="13" eb="15">
      <t>ヒョウジュン</t>
    </rPh>
    <rPh sb="15" eb="17">
      <t>キロク</t>
    </rPh>
    <rPh sb="18" eb="20">
      <t>トッパ</t>
    </rPh>
    <rPh sb="24" eb="26">
      <t>シュツジョウ</t>
    </rPh>
    <phoneticPr fontId="2"/>
  </si>
  <si>
    <t>（２）「国体選考会（京都選手権の少年種目も含む）」に出場する時は</t>
    <rPh sb="4" eb="6">
      <t>コクタイ</t>
    </rPh>
    <rPh sb="6" eb="9">
      <t>センコウカイ</t>
    </rPh>
    <rPh sb="10" eb="12">
      <t>キョウト</t>
    </rPh>
    <rPh sb="12" eb="15">
      <t>センシュケン</t>
    </rPh>
    <rPh sb="16" eb="18">
      <t>ショウネン</t>
    </rPh>
    <rPh sb="18" eb="20">
      <t>シュモク</t>
    </rPh>
    <rPh sb="21" eb="22">
      <t>フク</t>
    </rPh>
    <rPh sb="26" eb="28">
      <t>シュツジョウ</t>
    </rPh>
    <rPh sb="30" eb="31">
      <t>トキ</t>
    </rPh>
    <phoneticPr fontId="2"/>
  </si>
  <si>
    <t>　　種目の上に種別を記入すること。</t>
    <rPh sb="2" eb="4">
      <t>シュモク</t>
    </rPh>
    <rPh sb="5" eb="6">
      <t>ウエ</t>
    </rPh>
    <rPh sb="7" eb="9">
      <t>シュベツ</t>
    </rPh>
    <rPh sb="10" eb="12">
      <t>キニュウ</t>
    </rPh>
    <phoneticPr fontId="2"/>
  </si>
  <si>
    <t>　　者は年齢を記入すること。</t>
    <rPh sb="2" eb="3">
      <t>シャ</t>
    </rPh>
    <rPh sb="4" eb="6">
      <t>ネンレイ</t>
    </rPh>
    <rPh sb="7" eb="9">
      <t>キニュウ</t>
    </rPh>
    <phoneticPr fontId="2"/>
  </si>
  <si>
    <t>（４）「申込種目公認最高記録」欄には前年度4月1日より申込時まで</t>
    <rPh sb="4" eb="6">
      <t>モウシコミ</t>
    </rPh>
    <rPh sb="6" eb="8">
      <t>シュモク</t>
    </rPh>
    <rPh sb="8" eb="10">
      <t>コウニン</t>
    </rPh>
    <rPh sb="10" eb="12">
      <t>サイコウ</t>
    </rPh>
    <rPh sb="12" eb="14">
      <t>キロク</t>
    </rPh>
    <rPh sb="15" eb="16">
      <t>ラン</t>
    </rPh>
    <rPh sb="18" eb="21">
      <t>ゼンネンド</t>
    </rPh>
    <rPh sb="22" eb="23">
      <t>ガツ</t>
    </rPh>
    <rPh sb="24" eb="25">
      <t>ニチ</t>
    </rPh>
    <rPh sb="27" eb="29">
      <t>モウシコミ</t>
    </rPh>
    <rPh sb="29" eb="30">
      <t>ジ</t>
    </rPh>
    <phoneticPr fontId="2"/>
  </si>
  <si>
    <t>　　の記録（生涯自己記録ではない）を記入すること。</t>
    <rPh sb="3" eb="5">
      <t>キロク</t>
    </rPh>
    <rPh sb="6" eb="8">
      <t>ショウガイ</t>
    </rPh>
    <rPh sb="8" eb="10">
      <t>ジコ</t>
    </rPh>
    <rPh sb="10" eb="12">
      <t>キロク</t>
    </rPh>
    <rPh sb="18" eb="20">
      <t>キニュウ</t>
    </rPh>
    <phoneticPr fontId="2"/>
  </si>
  <si>
    <t>※　　　無記入</t>
    <rPh sb="4" eb="5">
      <t>ム</t>
    </rPh>
    <rPh sb="5" eb="7">
      <t>キニュウ</t>
    </rPh>
    <phoneticPr fontId="2"/>
  </si>
  <si>
    <t>登録番号</t>
    <rPh sb="0" eb="2">
      <t>トウロク</t>
    </rPh>
    <rPh sb="2" eb="4">
      <t>バンゴウ</t>
    </rPh>
    <phoneticPr fontId="2"/>
  </si>
  <si>
    <t>所属名</t>
    <rPh sb="0" eb="3">
      <t>ショゾクメイ</t>
    </rPh>
    <phoneticPr fontId="2"/>
  </si>
  <si>
    <t>申込責任者名</t>
    <rPh sb="0" eb="1">
      <t>モウ</t>
    </rPh>
    <rPh sb="1" eb="2">
      <t>コ</t>
    </rPh>
    <rPh sb="2" eb="4">
      <t>セキニン</t>
    </rPh>
    <rPh sb="4" eb="5">
      <t>シャ</t>
    </rPh>
    <rPh sb="5" eb="6">
      <t>メイ</t>
    </rPh>
    <phoneticPr fontId="2"/>
  </si>
  <si>
    <t>（申込責任者）住所〒</t>
    <rPh sb="1" eb="3">
      <t>モウシコミ</t>
    </rPh>
    <rPh sb="3" eb="6">
      <t>セキニンシャ</t>
    </rPh>
    <rPh sb="7" eb="9">
      <t>ジュウショ</t>
    </rPh>
    <phoneticPr fontId="2"/>
  </si>
  <si>
    <t>所属　・　住宅（○で囲む）</t>
    <rPh sb="0" eb="2">
      <t>ショゾク</t>
    </rPh>
    <rPh sb="5" eb="7">
      <t>ジュウタク</t>
    </rPh>
    <rPh sb="10" eb="11">
      <t>カコ</t>
    </rPh>
    <phoneticPr fontId="2"/>
  </si>
  <si>
    <t>（フリガナ）</t>
    <phoneticPr fontId="2"/>
  </si>
  <si>
    <t>〈男　　　　子〉</t>
    <rPh sb="1" eb="2">
      <t>オトコ</t>
    </rPh>
    <rPh sb="6" eb="7">
      <t>コ</t>
    </rPh>
    <phoneticPr fontId="2"/>
  </si>
  <si>
    <t>混成</t>
    <rPh sb="0" eb="2">
      <t>コンセイ</t>
    </rPh>
    <phoneticPr fontId="2"/>
  </si>
  <si>
    <t>合計</t>
    <rPh sb="0" eb="2">
      <t>ゴウケイ</t>
    </rPh>
    <phoneticPr fontId="2"/>
  </si>
  <si>
    <t>Ａ</t>
    <phoneticPr fontId="2"/>
  </si>
  <si>
    <t>Ｂ</t>
    <phoneticPr fontId="2"/>
  </si>
  <si>
    <t>＊複数枚使用の場合は1枚目にまとめて記入すること。</t>
    <rPh sb="1" eb="3">
      <t>フクスウ</t>
    </rPh>
    <rPh sb="3" eb="4">
      <t>マイ</t>
    </rPh>
    <rPh sb="4" eb="6">
      <t>シヨウ</t>
    </rPh>
    <rPh sb="7" eb="9">
      <t>バアイ</t>
    </rPh>
    <rPh sb="11" eb="13">
      <t>マイメ</t>
    </rPh>
    <rPh sb="18" eb="20">
      <t>キニュウ</t>
    </rPh>
    <phoneticPr fontId="2"/>
  </si>
  <si>
    <t>＊Ａ欄は京都陸協登録者　Ｂ欄は他府県登録者の出場申込数を記入すること。</t>
    <rPh sb="2" eb="3">
      <t>ラン</t>
    </rPh>
    <rPh sb="4" eb="6">
      <t>キョウト</t>
    </rPh>
    <rPh sb="6" eb="7">
      <t>リク</t>
    </rPh>
    <rPh sb="7" eb="8">
      <t>キョウ</t>
    </rPh>
    <rPh sb="8" eb="11">
      <t>トウロクシャ</t>
    </rPh>
    <rPh sb="13" eb="14">
      <t>ラン</t>
    </rPh>
    <rPh sb="15" eb="16">
      <t>タ</t>
    </rPh>
    <rPh sb="16" eb="18">
      <t>フケン</t>
    </rPh>
    <rPh sb="18" eb="21">
      <t>トウロクシャ</t>
    </rPh>
    <rPh sb="22" eb="24">
      <t>シュツジョウ</t>
    </rPh>
    <rPh sb="24" eb="26">
      <t>モウシコミ</t>
    </rPh>
    <rPh sb="26" eb="27">
      <t>スウ</t>
    </rPh>
    <rPh sb="28" eb="30">
      <t>キニュウ</t>
    </rPh>
    <phoneticPr fontId="2"/>
  </si>
  <si>
    <t>＊関西学連京都支部所属大学の他府県登録者は京都陸協登録者と同様にＡ欄に記入。</t>
    <rPh sb="1" eb="3">
      <t>カンサイ</t>
    </rPh>
    <rPh sb="3" eb="4">
      <t>ガク</t>
    </rPh>
    <rPh sb="4" eb="5">
      <t>レン</t>
    </rPh>
    <rPh sb="5" eb="7">
      <t>キョウト</t>
    </rPh>
    <rPh sb="7" eb="9">
      <t>シブ</t>
    </rPh>
    <rPh sb="9" eb="11">
      <t>ショゾク</t>
    </rPh>
    <rPh sb="11" eb="13">
      <t>ダイガク</t>
    </rPh>
    <rPh sb="14" eb="15">
      <t>タ</t>
    </rPh>
    <rPh sb="15" eb="17">
      <t>フケン</t>
    </rPh>
    <rPh sb="17" eb="20">
      <t>トウロクシャ</t>
    </rPh>
    <rPh sb="21" eb="23">
      <t>キョウト</t>
    </rPh>
    <rPh sb="23" eb="24">
      <t>リク</t>
    </rPh>
    <rPh sb="24" eb="25">
      <t>キョウ</t>
    </rPh>
    <rPh sb="25" eb="28">
      <t>トウロクシャ</t>
    </rPh>
    <rPh sb="29" eb="31">
      <t>ドウヨウ</t>
    </rPh>
    <rPh sb="33" eb="34">
      <t>ラン</t>
    </rPh>
    <rPh sb="35" eb="37">
      <t>キニュウ</t>
    </rPh>
    <phoneticPr fontId="2"/>
  </si>
  <si>
    <t>〈女　　　　子〉</t>
    <rPh sb="1" eb="2">
      <t>ジョ</t>
    </rPh>
    <rPh sb="6" eb="7">
      <t>コ</t>
    </rPh>
    <phoneticPr fontId="2"/>
  </si>
  <si>
    <t>ﾄﾗｯｸ</t>
    <phoneticPr fontId="2"/>
  </si>
  <si>
    <t>ﾌｨｰﾙﾄﾞ</t>
    <phoneticPr fontId="2"/>
  </si>
  <si>
    <t>ﾘﾚｰ</t>
    <phoneticPr fontId="2"/>
  </si>
  <si>
    <t>ﾄﾗｯｸ</t>
    <phoneticPr fontId="2"/>
  </si>
  <si>
    <t>ﾌｨｰﾙﾄﾞ</t>
    <phoneticPr fontId="2"/>
  </si>
  <si>
    <t>ﾘﾚｰ</t>
    <phoneticPr fontId="2"/>
  </si>
  <si>
    <t>当日協力できる補助員氏名（参加人数の20％を、社会人･大学生は競技役員として、中学生･高校生は補助員としてご協力ください）</t>
    <rPh sb="0" eb="2">
      <t>トウジツ</t>
    </rPh>
    <rPh sb="2" eb="4">
      <t>キョウリョク</t>
    </rPh>
    <rPh sb="7" eb="10">
      <t>ホジョイン</t>
    </rPh>
    <rPh sb="10" eb="12">
      <t>シメイ</t>
    </rPh>
    <rPh sb="13" eb="15">
      <t>サンカ</t>
    </rPh>
    <rPh sb="15" eb="17">
      <t>ニンズウ</t>
    </rPh>
    <rPh sb="23" eb="25">
      <t>シャカイ</t>
    </rPh>
    <rPh sb="25" eb="26">
      <t>ジン</t>
    </rPh>
    <rPh sb="27" eb="30">
      <t>ダイガクセイ</t>
    </rPh>
    <rPh sb="31" eb="33">
      <t>キョウギ</t>
    </rPh>
    <rPh sb="33" eb="35">
      <t>ヤクイン</t>
    </rPh>
    <rPh sb="39" eb="42">
      <t>チュウガクセイ</t>
    </rPh>
    <rPh sb="43" eb="46">
      <t>コウコウセイ</t>
    </rPh>
    <rPh sb="47" eb="50">
      <t>ホジョイン</t>
    </rPh>
    <rPh sb="54" eb="56">
      <t>キョウリョク</t>
    </rPh>
    <phoneticPr fontId="2"/>
  </si>
  <si>
    <t>（１）</t>
    <phoneticPr fontId="2"/>
  </si>
  <si>
    <t>（２）</t>
  </si>
  <si>
    <t>（３）</t>
  </si>
  <si>
    <t>（４）</t>
  </si>
  <si>
    <t>（５）</t>
  </si>
  <si>
    <t>（６）</t>
  </si>
  <si>
    <t>☆大学生や社会人は出身高校や大学の申込用紙に一緒に記載しないこと。単独の申込用紙に記載し申し込むこと。</t>
    <rPh sb="1" eb="4">
      <t>ダイガクセイ</t>
    </rPh>
    <rPh sb="5" eb="7">
      <t>シャカイ</t>
    </rPh>
    <rPh sb="7" eb="8">
      <t>ジン</t>
    </rPh>
    <rPh sb="9" eb="11">
      <t>シュッシン</t>
    </rPh>
    <rPh sb="11" eb="13">
      <t>コウコウ</t>
    </rPh>
    <rPh sb="14" eb="16">
      <t>ダイガク</t>
    </rPh>
    <rPh sb="17" eb="19">
      <t>モウシコミ</t>
    </rPh>
    <rPh sb="19" eb="21">
      <t>ヨウシ</t>
    </rPh>
    <rPh sb="22" eb="24">
      <t>イッショ</t>
    </rPh>
    <rPh sb="25" eb="27">
      <t>キサイ</t>
    </rPh>
    <rPh sb="33" eb="35">
      <t>タンドク</t>
    </rPh>
    <rPh sb="36" eb="38">
      <t>モウシコミ</t>
    </rPh>
    <rPh sb="38" eb="40">
      <t>ヨウシ</t>
    </rPh>
    <rPh sb="41" eb="43">
      <t>キサイ</t>
    </rPh>
    <rPh sb="44" eb="45">
      <t>モウ</t>
    </rPh>
    <rPh sb="46" eb="47">
      <t>コ</t>
    </rPh>
    <phoneticPr fontId="2"/>
  </si>
  <si>
    <r>
      <t>☆当申込用紙は</t>
    </r>
    <r>
      <rPr>
        <b/>
        <sz val="11"/>
        <rFont val="ＭＳ Ｐゴシック"/>
        <family val="3"/>
        <charset val="128"/>
      </rPr>
      <t>Ａ４版</t>
    </r>
    <r>
      <rPr>
        <sz val="10"/>
        <rFont val="ＭＳ Ｐゴシック"/>
        <family val="3"/>
        <charset val="128"/>
      </rPr>
      <t>（このままの大きさ）で複写して使用すること。</t>
    </r>
    <rPh sb="1" eb="2">
      <t>トウ</t>
    </rPh>
    <rPh sb="2" eb="4">
      <t>モウシコミ</t>
    </rPh>
    <rPh sb="4" eb="6">
      <t>ヨウシ</t>
    </rPh>
    <rPh sb="9" eb="10">
      <t>ハン</t>
    </rPh>
    <rPh sb="16" eb="17">
      <t>オオ</t>
    </rPh>
    <rPh sb="21" eb="23">
      <t>フクシャ</t>
    </rPh>
    <rPh sb="25" eb="27">
      <t>シヨウ</t>
    </rPh>
    <phoneticPr fontId="2"/>
  </si>
  <si>
    <t>部</t>
    <rPh sb="0" eb="1">
      <t>ブ</t>
    </rPh>
    <phoneticPr fontId="2"/>
  </si>
  <si>
    <t>（１）</t>
    <phoneticPr fontId="2"/>
  </si>
  <si>
    <t>大会名</t>
    <rPh sb="0" eb="2">
      <t>タイカイ</t>
    </rPh>
    <rPh sb="2" eb="3">
      <t>メイ</t>
    </rPh>
    <phoneticPr fontId="2"/>
  </si>
  <si>
    <t>第</t>
    <rPh sb="0" eb="1">
      <t>ダイ</t>
    </rPh>
    <phoneticPr fontId="2"/>
  </si>
  <si>
    <t>回</t>
    <rPh sb="0" eb="1">
      <t>カイ</t>
    </rPh>
    <phoneticPr fontId="2"/>
  </si>
  <si>
    <t>申込責任者名</t>
    <rPh sb="0" eb="2">
      <t>モウシコミ</t>
    </rPh>
    <rPh sb="2" eb="4">
      <t>セキニン</t>
    </rPh>
    <rPh sb="4" eb="5">
      <t>シャ</t>
    </rPh>
    <rPh sb="5" eb="6">
      <t>メイ</t>
    </rPh>
    <phoneticPr fontId="2"/>
  </si>
  <si>
    <t>〈男　　　　子〉</t>
  </si>
  <si>
    <t>ﾄﾗｯｸ</t>
  </si>
  <si>
    <t>ﾌｨｰﾙﾄﾞ</t>
  </si>
  <si>
    <t>ﾘﾚｰ</t>
  </si>
  <si>
    <t>合計</t>
  </si>
  <si>
    <t>Ａ</t>
  </si>
  <si>
    <t>Ｂ</t>
  </si>
  <si>
    <t>〈女　　　　子〉</t>
  </si>
  <si>
    <t>出場種目累計</t>
    <rPh sb="0" eb="2">
      <t>シュツジョウ</t>
    </rPh>
    <rPh sb="2" eb="4">
      <t>シュモク</t>
    </rPh>
    <rPh sb="4" eb="6">
      <t>ルイケイ</t>
    </rPh>
    <phoneticPr fontId="2"/>
  </si>
  <si>
    <t>プログラム購入希望</t>
    <rPh sb="5" eb="7">
      <t>コウニュウ</t>
    </rPh>
    <rPh sb="7" eb="9">
      <t>キボウ</t>
    </rPh>
    <phoneticPr fontId="2"/>
  </si>
  <si>
    <t>所属電話番号</t>
    <rPh sb="0" eb="2">
      <t>ショゾク</t>
    </rPh>
    <rPh sb="2" eb="4">
      <t>デンワ</t>
    </rPh>
    <rPh sb="4" eb="6">
      <t>バンゴウ</t>
    </rPh>
    <phoneticPr fontId="2"/>
  </si>
  <si>
    <t>＊出場申込選手累計（延べ種目累計数）を記入すること。</t>
    <rPh sb="1" eb="3">
      <t>シュツジョウ</t>
    </rPh>
    <rPh sb="3" eb="5">
      <t>モウシコミ</t>
    </rPh>
    <rPh sb="5" eb="7">
      <t>センシュ</t>
    </rPh>
    <rPh sb="7" eb="9">
      <t>ルイケイ</t>
    </rPh>
    <rPh sb="10" eb="11">
      <t>ノ</t>
    </rPh>
    <rPh sb="12" eb="14">
      <t>シュモク</t>
    </rPh>
    <rPh sb="14" eb="16">
      <t>ルイケイ</t>
    </rPh>
    <rPh sb="16" eb="17">
      <t>カズ</t>
    </rPh>
    <rPh sb="19" eb="21">
      <t>キニュウ</t>
    </rPh>
    <phoneticPr fontId="2"/>
  </si>
  <si>
    <t>　　　月　　　　　　日</t>
  </si>
  <si>
    <t>申込種目公認最高記録（前年度4月1日～申込まで）</t>
  </si>
  <si>
    <t>氏　　　名</t>
    <rPh sb="0" eb="1">
      <t>シ</t>
    </rPh>
    <rPh sb="4" eb="5">
      <t>メイ</t>
    </rPh>
    <phoneticPr fontId="2"/>
  </si>
  <si>
    <t>中学</t>
    <rPh sb="0" eb="2">
      <t>チュウガク</t>
    </rPh>
    <phoneticPr fontId="2"/>
  </si>
  <si>
    <t>印</t>
    <rPh sb="0" eb="1">
      <t>イン</t>
    </rPh>
    <phoneticPr fontId="2"/>
  </si>
  <si>
    <t>種目名２</t>
  </si>
  <si>
    <t>種目名３</t>
  </si>
  <si>
    <t>６０ｍ</t>
  </si>
  <si>
    <t>60m</t>
  </si>
  <si>
    <t>１００ｍ</t>
  </si>
  <si>
    <t>100m</t>
  </si>
  <si>
    <t>２００ｍ</t>
  </si>
  <si>
    <t>200m</t>
  </si>
  <si>
    <t>３００ｍ</t>
  </si>
  <si>
    <t>300m</t>
  </si>
  <si>
    <t>４００ｍ</t>
  </si>
  <si>
    <t>400m</t>
  </si>
  <si>
    <t>８００ｍ</t>
  </si>
  <si>
    <t>800m</t>
  </si>
  <si>
    <t>１０００ｍ</t>
  </si>
  <si>
    <t>1000m</t>
  </si>
  <si>
    <t>１５００ｍ</t>
  </si>
  <si>
    <t>1500m</t>
  </si>
  <si>
    <t>２０００ｍ</t>
  </si>
  <si>
    <t>2000m</t>
  </si>
  <si>
    <t>３０００ｍ</t>
  </si>
  <si>
    <t>3000m</t>
  </si>
  <si>
    <t>５０００ｍ</t>
  </si>
  <si>
    <t>5000m</t>
  </si>
  <si>
    <t>１００００ｍ</t>
  </si>
  <si>
    <t>１５０００ｍ</t>
  </si>
  <si>
    <t>２００００ｍ</t>
  </si>
  <si>
    <t>２５０００ｍ</t>
  </si>
  <si>
    <t>３００００ｍ</t>
  </si>
  <si>
    <t>1時間走</t>
  </si>
  <si>
    <t>1ﾏｲﾙ</t>
  </si>
  <si>
    <t>2ﾏｲﾙ</t>
  </si>
  <si>
    <t>***</t>
  </si>
  <si>
    <t>031</t>
  </si>
  <si>
    <t>035</t>
  </si>
  <si>
    <t>036</t>
  </si>
  <si>
    <t>041</t>
  </si>
  <si>
    <t>043</t>
  </si>
  <si>
    <t>045</t>
  </si>
  <si>
    <t>047</t>
  </si>
  <si>
    <t>３０００ｍ競歩</t>
  </si>
  <si>
    <t>060</t>
  </si>
  <si>
    <t>５０００ｍ競歩</t>
  </si>
  <si>
    <t>5000m競歩</t>
  </si>
  <si>
    <t>１００００ｍ競歩</t>
  </si>
  <si>
    <t>２００００ｍ競歩</t>
  </si>
  <si>
    <t>３００００ｍ競歩</t>
  </si>
  <si>
    <t>５００００ｍ競歩</t>
  </si>
  <si>
    <t>2時間競歩</t>
  </si>
  <si>
    <t>男国砲丸投(6.351kg)</t>
  </si>
  <si>
    <t>砲丸投(6.351kg)</t>
  </si>
  <si>
    <t>男砲丸投(7.260kg)</t>
  </si>
  <si>
    <t>砲丸投(7.260kg)</t>
  </si>
  <si>
    <t>砲丸投(6.000kg)</t>
  </si>
  <si>
    <t>砲丸投(5.000kg)</t>
  </si>
  <si>
    <t>砲丸投(4.000kg)</t>
  </si>
  <si>
    <t>男円盤投(2.000kg)</t>
  </si>
  <si>
    <t>【個人エントリー】シート</t>
    <rPh sb="1" eb="3">
      <t>コジン</t>
    </rPh>
    <phoneticPr fontId="2"/>
  </si>
  <si>
    <t>【リレーエントリー】シート</t>
    <phoneticPr fontId="2"/>
  </si>
  <si>
    <t>綾部市民駅伝</t>
  </si>
  <si>
    <t>舞鶴市駅伝</t>
  </si>
  <si>
    <t>天の橋立駅伝（宮津市民駅伝）</t>
  </si>
  <si>
    <t>宇乙中選手権（非公認）</t>
  </si>
  <si>
    <t>円盤投(2.000kg)</t>
  </si>
  <si>
    <t>円盤投(1.750kg)</t>
  </si>
  <si>
    <t>円盤投(1.000kg)</t>
  </si>
  <si>
    <t>男ハンマー投(7.260kg)</t>
  </si>
  <si>
    <t>ハンマー投(7.260kg)</t>
  </si>
  <si>
    <t>ハンマー投(6.351kg)</t>
  </si>
  <si>
    <t>ハンマー投(6.000kg)</t>
  </si>
  <si>
    <t>男やり投(0.800kg)</t>
  </si>
  <si>
    <t>女やり投(0.600kg)</t>
  </si>
  <si>
    <t>女ハンマー投(4.000kg)</t>
  </si>
  <si>
    <t>ハンマー投(4.000kg)</t>
  </si>
  <si>
    <t>096</t>
  </si>
  <si>
    <t>円盤投(1.500kg)</t>
  </si>
  <si>
    <t>男Yハンマー投(5.000kg)</t>
  </si>
  <si>
    <t>097</t>
  </si>
  <si>
    <t>ハンマー投(5.000kg)</t>
  </si>
  <si>
    <t>男Yやり投(0.700kg)</t>
  </si>
  <si>
    <t>098</t>
  </si>
  <si>
    <t>やり投(0.700kg)</t>
  </si>
  <si>
    <t>JOジャベリックスロー</t>
  </si>
  <si>
    <t>099</t>
  </si>
  <si>
    <t>道路１０マイル競走</t>
  </si>
  <si>
    <t>101</t>
  </si>
  <si>
    <t>道路10ﾏｲﾙ競走</t>
  </si>
  <si>
    <t>道路１０ｋｍ競走</t>
  </si>
  <si>
    <t>道路10km競走</t>
  </si>
  <si>
    <t>道路２０ｋｍ競走</t>
  </si>
  <si>
    <t>道路20km競走</t>
  </si>
  <si>
    <t>道路３０ｋｍ競走</t>
  </si>
  <si>
    <t>道路30km競走</t>
  </si>
  <si>
    <t>道路３５ｋｍ競走</t>
  </si>
  <si>
    <t>道路35km競走</t>
  </si>
  <si>
    <t>ﾏﾗｿﾝ</t>
  </si>
  <si>
    <t>ハーフマラソン</t>
  </si>
  <si>
    <t>ﾊｰﾌﾏﾗｿﾝ</t>
  </si>
  <si>
    <t>道路５ｋｍ競歩</t>
  </si>
  <si>
    <t>道路5km競歩</t>
  </si>
  <si>
    <t>道路１０ｋｍ競歩</t>
  </si>
  <si>
    <t>道路10km競歩</t>
  </si>
  <si>
    <t>道路１５ｋｍ競歩</t>
  </si>
  <si>
    <t>道路15km競歩</t>
  </si>
  <si>
    <t>道路２０ｋｍ競歩</t>
  </si>
  <si>
    <t>道路20km競歩</t>
  </si>
  <si>
    <t>道路３０ｋｍ競歩</t>
  </si>
  <si>
    <t>道路30km競歩</t>
  </si>
  <si>
    <t>道路５０ｋｍ競歩</t>
  </si>
  <si>
    <t>道路50km競歩</t>
  </si>
  <si>
    <t>クロスカントリー12km</t>
  </si>
  <si>
    <t>161</t>
  </si>
  <si>
    <t>ｸﾛｽｶﾝﾄﾘｰ12km</t>
  </si>
  <si>
    <t>クロスカントリー10km</t>
  </si>
  <si>
    <t>162</t>
  </si>
  <si>
    <t>ｸﾛｽｶﾝﾄﾘｰ10km</t>
  </si>
  <si>
    <t>クロスカントリー8km</t>
  </si>
  <si>
    <t>163</t>
  </si>
  <si>
    <t>ｸﾛｽｶﾝﾄﾘｰ8km</t>
  </si>
  <si>
    <t>クロスカントリー5km</t>
  </si>
  <si>
    <t>164</t>
  </si>
  <si>
    <t>ｸﾛｽｶﾝﾄﾘｰ5km</t>
  </si>
  <si>
    <t>クロスカントリー3km</t>
  </si>
  <si>
    <t>165</t>
  </si>
  <si>
    <t>ｸﾛｽｶﾝﾄﾘｰ3km</t>
  </si>
  <si>
    <t>クロスカントリーリレー</t>
  </si>
  <si>
    <t>171</t>
  </si>
  <si>
    <t>ｸﾛｽｶﾝﾄﾘｰﾘﾚｰ</t>
  </si>
  <si>
    <t>駅伝</t>
  </si>
  <si>
    <t>172</t>
  </si>
  <si>
    <t>１０種競技総合得点</t>
  </si>
  <si>
    <t>１０種競技１００ｍ</t>
  </si>
  <si>
    <t>002201</t>
  </si>
  <si>
    <t>１０種競技走幅跳</t>
  </si>
  <si>
    <t>073201</t>
  </si>
  <si>
    <t>十種走幅跳</t>
  </si>
  <si>
    <t>１０種競技砲丸投</t>
  </si>
  <si>
    <t>081201</t>
  </si>
  <si>
    <t>十種砲丸投</t>
  </si>
  <si>
    <t>１０種競技走高跳</t>
  </si>
  <si>
    <t>071201</t>
  </si>
  <si>
    <t>十種走高跳</t>
  </si>
  <si>
    <t>１０種競技４００ｍ</t>
  </si>
  <si>
    <t>005201</t>
  </si>
  <si>
    <t>１０種競技１１０ｍＨ</t>
  </si>
  <si>
    <t>034201</t>
  </si>
  <si>
    <t>１０種競技円盤投</t>
  </si>
  <si>
    <t>086201</t>
  </si>
  <si>
    <t>十種円盤投</t>
  </si>
  <si>
    <t>１０種競技棒高跳</t>
  </si>
  <si>
    <t>072201</t>
  </si>
  <si>
    <t>十種棒高跳</t>
  </si>
  <si>
    <t>１０種競技やり投</t>
  </si>
  <si>
    <t>092201</t>
  </si>
  <si>
    <t>十種やり投</t>
  </si>
  <si>
    <t>１０種競技１５００ｍ</t>
  </si>
  <si>
    <t>008201</t>
  </si>
  <si>
    <t>７種競技総合得点</t>
  </si>
  <si>
    <t>７種競技１００ｍＨ</t>
  </si>
  <si>
    <t>044202</t>
  </si>
  <si>
    <t>７種競技走高跳</t>
  </si>
  <si>
    <t>071202</t>
  </si>
  <si>
    <t>七種走高跳</t>
  </si>
  <si>
    <t>７種競技砲丸投</t>
  </si>
  <si>
    <t>084202</t>
  </si>
  <si>
    <t>七種砲丸投</t>
  </si>
  <si>
    <t>７種競技２００ｍ</t>
  </si>
  <si>
    <t>003202</t>
  </si>
  <si>
    <t>７種競技走幅跳</t>
  </si>
  <si>
    <t>073202</t>
  </si>
  <si>
    <t>七種走幅跳</t>
  </si>
  <si>
    <t>７種競技やり投</t>
  </si>
  <si>
    <t>093202</t>
  </si>
  <si>
    <t>七種やり投</t>
  </si>
  <si>
    <t>７種競技８００ｍ</t>
  </si>
  <si>
    <t>006202</t>
  </si>
  <si>
    <t>203</t>
  </si>
  <si>
    <t>５種競技走幅跳</t>
  </si>
  <si>
    <t>073203</t>
  </si>
  <si>
    <t>五種走幅跳</t>
  </si>
  <si>
    <t>５種競技やり投</t>
  </si>
  <si>
    <t>五種やり投</t>
  </si>
  <si>
    <t>５種競技２００ｍ</t>
  </si>
  <si>
    <t>５種競技円盤投</t>
  </si>
  <si>
    <t>五種円盤投</t>
  </si>
  <si>
    <t>５種競技１５００ｍ</t>
  </si>
  <si>
    <t>男３種競技Ａ総合得点</t>
  </si>
  <si>
    <t>男３種Ａ１００ｍ</t>
  </si>
  <si>
    <t>002206</t>
  </si>
  <si>
    <t>男３種Ａ砲丸投</t>
  </si>
  <si>
    <t>083206</t>
  </si>
  <si>
    <t>三種Ａ砲丸投</t>
  </si>
  <si>
    <t>男３種Ａ走高跳</t>
  </si>
  <si>
    <t>071206</t>
  </si>
  <si>
    <t>三種Ａ走高跳</t>
  </si>
  <si>
    <t>男３種競技Ｂ総合得点</t>
  </si>
  <si>
    <t>男３種Ｂ砲丸投</t>
  </si>
  <si>
    <t>083207</t>
  </si>
  <si>
    <t>三種Ｂ砲丸投</t>
  </si>
  <si>
    <t>男３種Ｂ走幅跳</t>
  </si>
  <si>
    <t>073207</t>
  </si>
  <si>
    <t>三種Ｂ走幅跳</t>
  </si>
  <si>
    <t>男３種Ｂ４００ｍ</t>
  </si>
  <si>
    <t>005207</t>
  </si>
  <si>
    <t>女３種競技Ａ総合得点</t>
  </si>
  <si>
    <t>女３種Ａ走高跳</t>
  </si>
  <si>
    <t>071208</t>
  </si>
  <si>
    <t>女３種Ａ１００ｍ</t>
  </si>
  <si>
    <t>002208</t>
  </si>
  <si>
    <t>女３種Ａ砲丸投</t>
  </si>
  <si>
    <t>085208</t>
  </si>
  <si>
    <t>女３種競技Ｂ総合得点</t>
  </si>
  <si>
    <t>女３種Ｂ走幅跳</t>
  </si>
  <si>
    <t>073209</t>
  </si>
  <si>
    <t>女３種Ｂ砲丸投</t>
  </si>
  <si>
    <t>085209</t>
  </si>
  <si>
    <t>女３種Ｂ１００ｍＨ</t>
  </si>
  <si>
    <t>042209</t>
  </si>
  <si>
    <t>８種競技総合得点</t>
  </si>
  <si>
    <t>８種競技１００ｍ</t>
  </si>
  <si>
    <t>002210</t>
  </si>
  <si>
    <t>８種競技走幅跳</t>
  </si>
  <si>
    <t>073210</t>
  </si>
  <si>
    <t>八種走幅跳</t>
  </si>
  <si>
    <t>８種競技砲丸投</t>
  </si>
  <si>
    <t>082210</t>
  </si>
  <si>
    <t>八種砲丸投</t>
  </si>
  <si>
    <t>８種競技走高跳</t>
  </si>
  <si>
    <t>071210</t>
  </si>
  <si>
    <t>八種走高跳</t>
  </si>
  <si>
    <t>８種競技４００ｍ</t>
  </si>
  <si>
    <t>005210</t>
  </si>
  <si>
    <t>８種競技１１０ｍＨ</t>
  </si>
  <si>
    <t>034210</t>
  </si>
  <si>
    <t>８種競技やり投</t>
  </si>
  <si>
    <t>092210</t>
  </si>
  <si>
    <t>八種やり投</t>
  </si>
  <si>
    <t>８種競技１５００ｍ</t>
  </si>
  <si>
    <t>008210</t>
  </si>
  <si>
    <t>JO男子混成総合得点</t>
  </si>
  <si>
    <t>211</t>
  </si>
  <si>
    <t>混成総合得点</t>
  </si>
  <si>
    <t>混成競技１００ｍ</t>
  </si>
  <si>
    <t>002211</t>
  </si>
  <si>
    <t>混成競技走幅跳</t>
  </si>
  <si>
    <t>073211</t>
  </si>
  <si>
    <t>混成走幅跳</t>
  </si>
  <si>
    <t>混成競技砲丸投</t>
  </si>
  <si>
    <t>085211</t>
  </si>
  <si>
    <t>混成砲丸投</t>
  </si>
  <si>
    <t>JO女子混成総合得点</t>
  </si>
  <si>
    <t>212</t>
  </si>
  <si>
    <t>073212</t>
  </si>
  <si>
    <t>085212</t>
  </si>
  <si>
    <t>002212</t>
  </si>
  <si>
    <t>男４種競技総合得点</t>
  </si>
  <si>
    <t>男４種砲丸投</t>
  </si>
  <si>
    <t>四種砲丸投</t>
  </si>
  <si>
    <t>男４種走高跳</t>
  </si>
  <si>
    <t>071213</t>
  </si>
  <si>
    <t>四種走高跳</t>
  </si>
  <si>
    <t>男４種４００ｍ</t>
  </si>
  <si>
    <t>（６）女子は印刷後赤下線を引くこと。</t>
    <rPh sb="3" eb="5">
      <t>ジョシ</t>
    </rPh>
    <rPh sb="6" eb="8">
      <t>インサツ</t>
    </rPh>
    <rPh sb="8" eb="9">
      <t>ゴ</t>
    </rPh>
    <rPh sb="9" eb="10">
      <t>アカ</t>
    </rPh>
    <rPh sb="10" eb="12">
      <t>カセン</t>
    </rPh>
    <rPh sb="13" eb="14">
      <t>ヒ</t>
    </rPh>
    <phoneticPr fontId="2"/>
  </si>
  <si>
    <t>005213</t>
  </si>
  <si>
    <t>女４種競技総合得点</t>
  </si>
  <si>
    <t>女４種１００ｍＨ</t>
  </si>
  <si>
    <t>女４種走高跳</t>
  </si>
  <si>
    <t>女４種砲丸投</t>
  </si>
  <si>
    <t>女４種２００ｍ</t>
  </si>
  <si>
    <t>女10種競技総合得点</t>
  </si>
  <si>
    <t>221</t>
  </si>
  <si>
    <t>女10種１００ｍ</t>
  </si>
  <si>
    <t>002221</t>
  </si>
  <si>
    <t>女10種円盤投</t>
  </si>
  <si>
    <t>088221</t>
  </si>
  <si>
    <t>女10種棒高跳</t>
  </si>
  <si>
    <t>072221</t>
  </si>
  <si>
    <t>女10種やり投</t>
  </si>
  <si>
    <t>093221</t>
  </si>
  <si>
    <t>女10種４００ｍ</t>
  </si>
  <si>
    <t>005221</t>
  </si>
  <si>
    <t>女10種１００ｍＨ</t>
  </si>
  <si>
    <t>044221</t>
  </si>
  <si>
    <t>女10種走幅跳</t>
  </si>
  <si>
    <t>073221</t>
  </si>
  <si>
    <t>女10種砲丸投</t>
  </si>
  <si>
    <t>084221</t>
  </si>
  <si>
    <t>女10種走高跳</t>
  </si>
  <si>
    <t>071221</t>
  </si>
  <si>
    <t>女10種１５００ｍ</t>
  </si>
  <si>
    <t>008221</t>
  </si>
  <si>
    <t>低学年４×１００ｍ</t>
  </si>
  <si>
    <t>低4×100mR</t>
  </si>
  <si>
    <t>４×１００ｍ</t>
  </si>
  <si>
    <t>4×100mR</t>
  </si>
  <si>
    <t>４×２００ｍ</t>
  </si>
  <si>
    <t>4×200mR</t>
  </si>
  <si>
    <t>４×４００ｍ</t>
  </si>
  <si>
    <t>4×400mR</t>
  </si>
  <si>
    <t>４×８００ｍ</t>
  </si>
  <si>
    <t>4×800mR</t>
  </si>
  <si>
    <t>４×１５００ｍ</t>
  </si>
  <si>
    <t>4×1500mR</t>
  </si>
  <si>
    <t>100m+200m+300m+400m</t>
  </si>
  <si>
    <t>２００ｍラップ</t>
  </si>
  <si>
    <t>701</t>
  </si>
  <si>
    <t>200mﾗｯﾌﾟ</t>
  </si>
  <si>
    <t>４００ｍラップ</t>
  </si>
  <si>
    <t>702</t>
  </si>
  <si>
    <t>400mﾗｯﾌﾟ</t>
  </si>
  <si>
    <t>６００ｍラップ</t>
  </si>
  <si>
    <t>703</t>
  </si>
  <si>
    <t>600mﾗｯﾌﾟ</t>
  </si>
  <si>
    <t>８００ｍラップ</t>
  </si>
  <si>
    <t>704</t>
  </si>
  <si>
    <t>800mﾗｯﾌﾟ</t>
  </si>
  <si>
    <t>１０００ｍラップ</t>
  </si>
  <si>
    <t>705</t>
  </si>
  <si>
    <t>1000mﾗｯﾌﾟ</t>
  </si>
  <si>
    <t>１２００ｍラップ</t>
  </si>
  <si>
    <t>706</t>
  </si>
  <si>
    <t>1200mﾗｯﾌﾟ</t>
  </si>
  <si>
    <t>２０００ｍラップ</t>
  </si>
  <si>
    <t>709</t>
  </si>
  <si>
    <t>2000mﾗｯﾌﾟ</t>
  </si>
  <si>
    <t>３０００ｍラップ</t>
  </si>
  <si>
    <t>712</t>
  </si>
  <si>
    <t>3000mﾗｯﾌﾟ</t>
  </si>
  <si>
    <t>４０００ｍラップ</t>
  </si>
  <si>
    <t>715</t>
  </si>
  <si>
    <t>4000mﾗｯﾌﾟ</t>
  </si>
  <si>
    <t>５０００ｍラップ</t>
  </si>
  <si>
    <t>718</t>
  </si>
  <si>
    <t>5000mﾗｯﾌﾟ</t>
  </si>
  <si>
    <t>６０００ｍラップ</t>
  </si>
  <si>
    <t>721</t>
  </si>
  <si>
    <t>6000mﾗｯﾌﾟ</t>
  </si>
  <si>
    <t>７０００ｍラップ</t>
  </si>
  <si>
    <t>724</t>
  </si>
  <si>
    <t>7000mﾗｯﾌﾟ</t>
  </si>
  <si>
    <t>８０００ｍラップ</t>
  </si>
  <si>
    <t>727</t>
  </si>
  <si>
    <t>8000mﾗｯﾌﾟ</t>
  </si>
  <si>
    <t>９０００ｍラップ</t>
  </si>
  <si>
    <t>730</t>
  </si>
  <si>
    <t>9000mﾗｯﾌﾟ</t>
  </si>
  <si>
    <t>１００００ｍラップ</t>
  </si>
  <si>
    <t>733</t>
  </si>
  <si>
    <t>10000mﾗｯﾌﾟ</t>
  </si>
  <si>
    <t>１マイルラップ</t>
  </si>
  <si>
    <t>734</t>
  </si>
  <si>
    <t>1ﾏｲﾙﾗｯﾌﾟ</t>
  </si>
  <si>
    <t>１５０００ｍラップ</t>
  </si>
  <si>
    <t>735</t>
  </si>
  <si>
    <t>15000mﾗｯﾌﾟ</t>
  </si>
  <si>
    <t>２００００ｍラップ</t>
  </si>
  <si>
    <t>736</t>
  </si>
  <si>
    <t>20000mﾗｯﾌﾟ</t>
  </si>
  <si>
    <t>２５０００ｍラップ</t>
  </si>
  <si>
    <t>737</t>
  </si>
  <si>
    <t>25000mﾗｯﾌﾟ</t>
  </si>
  <si>
    <t>３００００ｍラップ</t>
  </si>
  <si>
    <t>738</t>
  </si>
  <si>
    <t>30000mﾗｯﾌﾟ</t>
  </si>
  <si>
    <t>３５０００ｍラップ</t>
  </si>
  <si>
    <t>739</t>
  </si>
  <si>
    <t>35000mﾗｯﾌﾟ</t>
  </si>
  <si>
    <t>４００００ｍラップ</t>
  </si>
  <si>
    <t>740</t>
  </si>
  <si>
    <t>40000mﾗｯﾌﾟ</t>
  </si>
  <si>
    <t>４５０００ｍラップ</t>
  </si>
  <si>
    <t>741</t>
  </si>
  <si>
    <t>45000mﾗｯﾌﾟ</t>
  </si>
  <si>
    <t>５ｋｍスプリット</t>
  </si>
  <si>
    <t>751</t>
  </si>
  <si>
    <t>5kmｽﾌﾟﾘｯﾄ</t>
  </si>
  <si>
    <t>１０ｋｍスプリット</t>
  </si>
  <si>
    <t>752</t>
  </si>
  <si>
    <t>10kmｽﾌﾟﾘｯﾄ</t>
  </si>
  <si>
    <t>１５ｋｍスプリット</t>
  </si>
  <si>
    <t>753</t>
  </si>
  <si>
    <t>15kmｽﾌﾟﾘｯﾄ</t>
  </si>
  <si>
    <t>２０ｋｍスプリット</t>
  </si>
  <si>
    <t>754</t>
  </si>
  <si>
    <t>20kmｽﾌﾟﾘｯﾄ</t>
  </si>
  <si>
    <t>中間点</t>
  </si>
  <si>
    <t>755</t>
  </si>
  <si>
    <t>２５ｋｍスプリット</t>
  </si>
  <si>
    <t>756</t>
  </si>
  <si>
    <t>25kmｽﾌﾟﾘｯﾄ</t>
  </si>
  <si>
    <t>３０ｋｍスプリット</t>
  </si>
  <si>
    <t>757</t>
  </si>
  <si>
    <t>30kmｽﾌﾟﾘｯﾄ</t>
  </si>
  <si>
    <t>３５ｋｍスプリット</t>
  </si>
  <si>
    <t>758</t>
  </si>
  <si>
    <t>35kmｽﾌﾟﾘｯﾄ</t>
  </si>
  <si>
    <t>４０ｋｍスプリット</t>
  </si>
  <si>
    <t>759</t>
  </si>
  <si>
    <t>40kmｽﾌﾟﾘｯﾄ</t>
  </si>
  <si>
    <t>４５ｋｍスプリット</t>
  </si>
  <si>
    <t>760</t>
  </si>
  <si>
    <t>45kmｽﾌﾟﾘｯﾄ</t>
  </si>
  <si>
    <t>１マイルスプリット</t>
  </si>
  <si>
    <t>761</t>
  </si>
  <si>
    <t>1ﾏｲﾙｽﾌﾟﾘｯﾄ</t>
  </si>
  <si>
    <t>２マイルスプリット</t>
  </si>
  <si>
    <t>762</t>
  </si>
  <si>
    <t>2ﾏｲﾙｽﾌﾟﾘｯﾄ</t>
  </si>
  <si>
    <t>３マイルスプリット</t>
  </si>
  <si>
    <t>763</t>
  </si>
  <si>
    <t>3ﾏｲﾙｽﾌﾟﾘｯﾄ</t>
  </si>
  <si>
    <t>４マイルスプリット</t>
  </si>
  <si>
    <t>764</t>
  </si>
  <si>
    <t>4ﾏｲﾙｽﾌﾟﾘｯﾄ</t>
  </si>
  <si>
    <t>５マイルスプリット</t>
  </si>
  <si>
    <t>765</t>
  </si>
  <si>
    <t>5ﾏｲﾙｽﾌﾟﾘｯﾄ</t>
  </si>
  <si>
    <t>６マイルスプリット</t>
  </si>
  <si>
    <t>766</t>
  </si>
  <si>
    <t>6ﾏｲﾙｽﾌﾟﾘｯﾄ</t>
  </si>
  <si>
    <t>７マイルスプリット</t>
  </si>
  <si>
    <t>767</t>
  </si>
  <si>
    <t>7ﾏｲﾙｽﾌﾟﾘｯﾄ</t>
  </si>
  <si>
    <t>８マイルスプリット</t>
  </si>
  <si>
    <t>768</t>
  </si>
  <si>
    <t>8ﾏｲﾙｽﾌﾟﾘｯﾄ</t>
  </si>
  <si>
    <t>９マイルスプリット</t>
  </si>
  <si>
    <t>769</t>
  </si>
  <si>
    <t>9ﾏｲﾙｽﾌﾟﾘｯﾄ</t>
  </si>
  <si>
    <t>入力上の注意</t>
  </si>
  <si>
    <t>・氏名はすべて全角で入力し、例にならって姓と名の間に少なくとも一つの全角スペースを入れてください。</t>
  </si>
  <si>
    <t>　例</t>
  </si>
  <si>
    <t>○○　○○</t>
  </si>
  <si>
    <t>○　　○○</t>
  </si>
  <si>
    <t>○○　　○</t>
  </si>
  <si>
    <t>○　○○○</t>
  </si>
  <si>
    <t>○○○　○</t>
  </si>
  <si>
    <t>○○○　○○</t>
  </si>
  <si>
    <t>○○　○○○</t>
  </si>
  <si>
    <t>○○○　○○○</t>
  </si>
  <si>
    <t>・本年度最高記録は､例のように半角数字のみベタうちで入力してください。</t>
    <rPh sb="1" eb="4">
      <t>ホンネンド</t>
    </rPh>
    <rPh sb="4" eb="6">
      <t>サイコウ</t>
    </rPh>
    <rPh sb="10" eb="11">
      <t>レイ</t>
    </rPh>
    <phoneticPr fontId="2"/>
  </si>
  <si>
    <t>　　　例　１２秒５０　→　1250</t>
  </si>
  <si>
    <t>　　　　　２分１７秒５４　→　21754</t>
  </si>
  <si>
    <t>・リレーチームで同一所属複数出場の場合はチーム名にＡ、Ｂなどをつけてください。</t>
    <rPh sb="8" eb="10">
      <t>ドウイツ</t>
    </rPh>
    <rPh sb="10" eb="12">
      <t>ショゾク</t>
    </rPh>
    <rPh sb="12" eb="14">
      <t>フクスウ</t>
    </rPh>
    <rPh sb="14" eb="16">
      <t>シュツジョウ</t>
    </rPh>
    <rPh sb="17" eb="19">
      <t>バアイ</t>
    </rPh>
    <rPh sb="23" eb="24">
      <t>メイ</t>
    </rPh>
    <phoneticPr fontId="2"/>
  </si>
  <si>
    <t>入力例</t>
    <rPh sb="0" eb="2">
      <t>ニュウリョク</t>
    </rPh>
    <rPh sb="2" eb="3">
      <t>レイ</t>
    </rPh>
    <phoneticPr fontId="2"/>
  </si>
  <si>
    <t>****</t>
  </si>
  <si>
    <t>半角数字でベタうち、手動計時の場合は10倍して下さい。</t>
    <rPh sb="0" eb="2">
      <t>ハンカク</t>
    </rPh>
    <rPh sb="2" eb="4">
      <t>スウジ</t>
    </rPh>
    <rPh sb="10" eb="12">
      <t>シュドウ</t>
    </rPh>
    <rPh sb="12" eb="14">
      <t>ケイジ</t>
    </rPh>
    <rPh sb="15" eb="17">
      <t>バアイ</t>
    </rPh>
    <rPh sb="20" eb="21">
      <t>バイ</t>
    </rPh>
    <rPh sb="23" eb="24">
      <t>クダ</t>
    </rPh>
    <phoneticPr fontId="2"/>
  </si>
  <si>
    <t>回数</t>
    <rPh sb="0" eb="2">
      <t>カイスウ</t>
    </rPh>
    <phoneticPr fontId="2"/>
  </si>
  <si>
    <t>大会名略称</t>
    <rPh sb="0" eb="2">
      <t>タイカイ</t>
    </rPh>
    <rPh sb="2" eb="3">
      <t>メイ</t>
    </rPh>
    <rPh sb="3" eb="5">
      <t>リャクショウ</t>
    </rPh>
    <phoneticPr fontId="2"/>
  </si>
  <si>
    <t>所属名略称</t>
    <rPh sb="3" eb="5">
      <t>リャクショウ</t>
    </rPh>
    <phoneticPr fontId="2"/>
  </si>
  <si>
    <t>種別参照テーブル</t>
    <rPh sb="0" eb="2">
      <t>シュベツ</t>
    </rPh>
    <rPh sb="2" eb="4">
      <t>サンショウ</t>
    </rPh>
    <phoneticPr fontId="2"/>
  </si>
  <si>
    <t>種別番号</t>
    <rPh sb="0" eb="2">
      <t>シュベツ</t>
    </rPh>
    <rPh sb="2" eb="4">
      <t>バンゴウ</t>
    </rPh>
    <phoneticPr fontId="2"/>
  </si>
  <si>
    <t>一般</t>
    <rPh sb="0" eb="2">
      <t>イッパン</t>
    </rPh>
    <phoneticPr fontId="2"/>
  </si>
  <si>
    <t>＊＊＊</t>
    <phoneticPr fontId="2"/>
  </si>
  <si>
    <t>高校</t>
    <rPh sb="0" eb="2">
      <t>コウコウ</t>
    </rPh>
    <phoneticPr fontId="2"/>
  </si>
  <si>
    <t>＊＊＊</t>
    <phoneticPr fontId="2"/>
  </si>
  <si>
    <t>小学</t>
    <rPh sb="0" eb="2">
      <t>ショウガク</t>
    </rPh>
    <phoneticPr fontId="2"/>
  </si>
  <si>
    <t>学年</t>
    <phoneticPr fontId="2"/>
  </si>
  <si>
    <t>年齢</t>
    <phoneticPr fontId="2"/>
  </si>
  <si>
    <t>男女</t>
    <rPh sb="0" eb="2">
      <t>ダンジョ</t>
    </rPh>
    <phoneticPr fontId="2"/>
  </si>
  <si>
    <t>氏名ﾖﾐ</t>
  </si>
  <si>
    <t>氏名ﾖﾐ</t>
    <rPh sb="0" eb="2">
      <t>シメイ</t>
    </rPh>
    <phoneticPr fontId="2"/>
  </si>
  <si>
    <t>所属名ﾖﾐ</t>
    <phoneticPr fontId="2"/>
  </si>
  <si>
    <t>参加料免除</t>
  </si>
  <si>
    <t>参加料免除</t>
    <rPh sb="0" eb="2">
      <t>サンカ</t>
    </rPh>
    <rPh sb="2" eb="3">
      <t>リョウ</t>
    </rPh>
    <rPh sb="3" eb="5">
      <t>メンジョ</t>
    </rPh>
    <phoneticPr fontId="2"/>
  </si>
  <si>
    <t>備考</t>
    <rPh sb="0" eb="2">
      <t>ビコウ</t>
    </rPh>
    <phoneticPr fontId="2"/>
  </si>
  <si>
    <t>↓</t>
    <phoneticPr fontId="2"/>
  </si>
  <si>
    <t>半角ｶﾀｶﾅ</t>
    <rPh sb="0" eb="2">
      <t>ハンカク</t>
    </rPh>
    <phoneticPr fontId="2"/>
  </si>
  <si>
    <t>男:1、女:2</t>
    <rPh sb="0" eb="1">
      <t>オトコ</t>
    </rPh>
    <phoneticPr fontId="2"/>
  </si>
  <si>
    <t>他府県登録のみ府県名</t>
    <rPh sb="0" eb="1">
      <t>タ</t>
    </rPh>
    <rPh sb="1" eb="3">
      <t>フケン</t>
    </rPh>
    <rPh sb="3" eb="5">
      <t>トウロク</t>
    </rPh>
    <rPh sb="7" eb="9">
      <t>フケン</t>
    </rPh>
    <rPh sb="9" eb="10">
      <t>メイ</t>
    </rPh>
    <phoneticPr fontId="2"/>
  </si>
  <si>
    <t>＊網掛け部分は入力不要＊</t>
  </si>
  <si>
    <t>＊網掛け部分は入力不要＊</t>
    <rPh sb="1" eb="3">
      <t>アミカ</t>
    </rPh>
    <rPh sb="4" eb="6">
      <t>ブブン</t>
    </rPh>
    <rPh sb="7" eb="9">
      <t>ニュウリョク</t>
    </rPh>
    <rPh sb="9" eb="11">
      <t>フヨウ</t>
    </rPh>
    <phoneticPr fontId="2"/>
  </si>
  <si>
    <t>最高記録</t>
    <rPh sb="0" eb="2">
      <t>サイコウ</t>
    </rPh>
    <phoneticPr fontId="2"/>
  </si>
  <si>
    <t>期日</t>
  </si>
  <si>
    <t>個別の競技は必要ありません</t>
  </si>
  <si>
    <t>個別の競技は必要ありません</t>
    <rPh sb="0" eb="2">
      <t>コベツ</t>
    </rPh>
    <rPh sb="3" eb="5">
      <t>キョウギ</t>
    </rPh>
    <rPh sb="6" eb="8">
      <t>ヒツヨウ</t>
    </rPh>
    <phoneticPr fontId="2"/>
  </si>
  <si>
    <t>↓</t>
    <phoneticPr fontId="2"/>
  </si>
  <si>
    <t>半角数字ベタ入力</t>
    <rPh sb="0" eb="2">
      <t>ハンカク</t>
    </rPh>
    <rPh sb="2" eb="4">
      <t>スウジ</t>
    </rPh>
    <rPh sb="6" eb="8">
      <t>ニュウリョク</t>
    </rPh>
    <phoneticPr fontId="2"/>
  </si>
  <si>
    <t>種別番号</t>
    <rPh sb="2" eb="4">
      <t>バンゴウ</t>
    </rPh>
    <phoneticPr fontId="2"/>
  </si>
  <si>
    <t>種別</t>
    <phoneticPr fontId="2"/>
  </si>
  <si>
    <t>種目ｺｰﾄﾞ</t>
    <phoneticPr fontId="2"/>
  </si>
  <si>
    <t>行番号1</t>
    <rPh sb="0" eb="3">
      <t>ギョウバンゴウ</t>
    </rPh>
    <phoneticPr fontId="2"/>
  </si>
  <si>
    <t>行番号2</t>
    <rPh sb="0" eb="3">
      <t>ギョウバンゴウ</t>
    </rPh>
    <phoneticPr fontId="2"/>
  </si>
  <si>
    <t>年齢</t>
    <rPh sb="0" eb="2">
      <t>ネンレイ</t>
    </rPh>
    <phoneticPr fontId="2"/>
  </si>
  <si>
    <t>必ず記入⇒（所属）電話</t>
  </si>
  <si>
    <t>（自宅または携帯）電話</t>
    <rPh sb="1" eb="3">
      <t>ジタク</t>
    </rPh>
    <rPh sb="6" eb="8">
      <t>ケイタイ</t>
    </rPh>
    <rPh sb="9" eb="11">
      <t>デンワ</t>
    </rPh>
    <phoneticPr fontId="2"/>
  </si>
  <si>
    <r>
      <t>他府県登録者</t>
    </r>
    <r>
      <rPr>
        <sz val="8"/>
        <rFont val="ＭＳ Ｐゴシック"/>
        <family val="3"/>
        <charset val="128"/>
      </rPr>
      <t>　　　　府県名</t>
    </r>
    <rPh sb="0" eb="1">
      <t>タ</t>
    </rPh>
    <rPh sb="1" eb="3">
      <t>フケン</t>
    </rPh>
    <rPh sb="3" eb="6">
      <t>トウロクシャ</t>
    </rPh>
    <rPh sb="10" eb="12">
      <t>フケン</t>
    </rPh>
    <rPh sb="12" eb="13">
      <t>メイ</t>
    </rPh>
    <phoneticPr fontId="2"/>
  </si>
  <si>
    <t>行番号1</t>
  </si>
  <si>
    <t>行番号2</t>
  </si>
  <si>
    <t>・リレーチームのエントリーは別シートになっていますのでご注意ください。</t>
    <rPh sb="14" eb="15">
      <t>ベツ</t>
    </rPh>
    <rPh sb="28" eb="30">
      <t>チュウイ</t>
    </rPh>
    <phoneticPr fontId="2"/>
  </si>
  <si>
    <t>基本データ</t>
    <rPh sb="0" eb="2">
      <t>キホン</t>
    </rPh>
    <phoneticPr fontId="2"/>
  </si>
  <si>
    <t>・所属名略称は全角７文字以内で、学校名の場合は最後に「大」、「高」、「中」等を付けてください。</t>
    <rPh sb="1" eb="4">
      <t>ショゾクメイ</t>
    </rPh>
    <rPh sb="4" eb="6">
      <t>リャクショウ</t>
    </rPh>
    <rPh sb="7" eb="9">
      <t>ゼンカク</t>
    </rPh>
    <rPh sb="10" eb="12">
      <t>モジ</t>
    </rPh>
    <rPh sb="12" eb="14">
      <t>イナイ</t>
    </rPh>
    <rPh sb="16" eb="18">
      <t>ガッコウ</t>
    </rPh>
    <rPh sb="18" eb="19">
      <t>メイ</t>
    </rPh>
    <rPh sb="20" eb="22">
      <t>バアイ</t>
    </rPh>
    <rPh sb="23" eb="25">
      <t>サイゴ</t>
    </rPh>
    <rPh sb="27" eb="28">
      <t>ダイ</t>
    </rPh>
    <rPh sb="31" eb="32">
      <t>コウ</t>
    </rPh>
    <rPh sb="35" eb="36">
      <t>チュウ</t>
    </rPh>
    <rPh sb="37" eb="38">
      <t>トウ</t>
    </rPh>
    <rPh sb="39" eb="40">
      <t>ツ</t>
    </rPh>
    <phoneticPr fontId="2"/>
  </si>
  <si>
    <t>個人種目エントリー</t>
    <rPh sb="0" eb="2">
      <t>コジン</t>
    </rPh>
    <rPh sb="2" eb="4">
      <t>シュモク</t>
    </rPh>
    <phoneticPr fontId="2"/>
  </si>
  <si>
    <t>半角数字</t>
    <rPh sb="0" eb="2">
      <t>ハンカク</t>
    </rPh>
    <rPh sb="2" eb="4">
      <t>スウジ</t>
    </rPh>
    <phoneticPr fontId="2"/>
  </si>
  <si>
    <t>↓</t>
    <phoneticPr fontId="2"/>
  </si>
  <si>
    <t>・出場種目、種別、男女はそれぞれ番号で入力してください（参照テーブルシートをご覧ください）。</t>
    <rPh sb="1" eb="3">
      <t>シュツジョウ</t>
    </rPh>
    <rPh sb="3" eb="5">
      <t>シュモク</t>
    </rPh>
    <rPh sb="6" eb="8">
      <t>シュベツ</t>
    </rPh>
    <rPh sb="9" eb="11">
      <t>ダンジョ</t>
    </rPh>
    <rPh sb="16" eb="18">
      <t>バンゴウ</t>
    </rPh>
    <rPh sb="19" eb="21">
      <t>ニュウリョク</t>
    </rPh>
    <rPh sb="28" eb="30">
      <t>サンショウ</t>
    </rPh>
    <rPh sb="39" eb="40">
      <t>ラン</t>
    </rPh>
    <phoneticPr fontId="2"/>
  </si>
  <si>
    <t>成年</t>
  </si>
  <si>
    <t>少年共通</t>
  </si>
  <si>
    <t>少年Ｂ</t>
  </si>
  <si>
    <t>少年Ａ</t>
  </si>
  <si>
    <t>・原則として外字は使用しないでください。どうしても必要な場合は別様式の用紙で申請してください。</t>
    <rPh sb="32" eb="34">
      <t>ヨウシキ</t>
    </rPh>
    <rPh sb="35" eb="37">
      <t>ヨウシ</t>
    </rPh>
    <rPh sb="38" eb="40">
      <t>シンセイ</t>
    </rPh>
    <phoneticPr fontId="2"/>
  </si>
  <si>
    <t>・学籍のある競技者は必ず学年と年齢を両方入力してください。</t>
    <rPh sb="1" eb="3">
      <t>ガクセキ</t>
    </rPh>
    <rPh sb="6" eb="9">
      <t>キョウギシャ</t>
    </rPh>
    <rPh sb="10" eb="11">
      <t>カナラ</t>
    </rPh>
    <rPh sb="12" eb="14">
      <t>ガクネン</t>
    </rPh>
    <rPh sb="15" eb="17">
      <t>ネンレイ</t>
    </rPh>
    <rPh sb="18" eb="20">
      <t>リョウホウ</t>
    </rPh>
    <rPh sb="20" eb="22">
      <t>ニュウリョク</t>
    </rPh>
    <phoneticPr fontId="2"/>
  </si>
  <si>
    <t>・他府県登録者は登録都道府県名を入力してください。</t>
    <rPh sb="1" eb="2">
      <t>タ</t>
    </rPh>
    <rPh sb="2" eb="4">
      <t>フケン</t>
    </rPh>
    <rPh sb="4" eb="7">
      <t>トウロクシャ</t>
    </rPh>
    <rPh sb="8" eb="10">
      <t>トウロク</t>
    </rPh>
    <rPh sb="10" eb="14">
      <t>トドウフケン</t>
    </rPh>
    <rPh sb="14" eb="15">
      <t>メイ</t>
    </rPh>
    <rPh sb="16" eb="18">
      <t>ニュウリョク</t>
    </rPh>
    <phoneticPr fontId="2"/>
  </si>
  <si>
    <t>免除種目のみ半角数字"1"</t>
    <rPh sb="0" eb="2">
      <t>メンジョ</t>
    </rPh>
    <rPh sb="2" eb="4">
      <t>シュモク</t>
    </rPh>
    <rPh sb="6" eb="8">
      <t>ハンカク</t>
    </rPh>
    <rPh sb="8" eb="10">
      <t>スウジ</t>
    </rPh>
    <phoneticPr fontId="2"/>
  </si>
  <si>
    <t>・免除種目である場合は半角数字"1"を入力してください。</t>
    <rPh sb="8" eb="10">
      <t>バアイ</t>
    </rPh>
    <rPh sb="19" eb="21">
      <t>ニュウリョク</t>
    </rPh>
    <phoneticPr fontId="2"/>
  </si>
  <si>
    <t>0000 000</t>
  </si>
  <si>
    <t>・複数種目エントリーの場合、同一競技者でも各種目ごとに入力してください。</t>
    <rPh sb="1" eb="3">
      <t>フクスウ</t>
    </rPh>
    <rPh sb="3" eb="5">
      <t>シュモク</t>
    </rPh>
    <rPh sb="11" eb="13">
      <t>バアイ</t>
    </rPh>
    <rPh sb="14" eb="16">
      <t>ドウイツ</t>
    </rPh>
    <rPh sb="16" eb="19">
      <t>キョウギシャ</t>
    </rPh>
    <rPh sb="21" eb="22">
      <t>カク</t>
    </rPh>
    <rPh sb="22" eb="24">
      <t>シュモク</t>
    </rPh>
    <rPh sb="27" eb="29">
      <t>ニュウリョク</t>
    </rPh>
    <phoneticPr fontId="2"/>
  </si>
  <si>
    <t>全角で入力し、姓と名の間に少なくとも一つの全角スペースを入れてください。</t>
    <phoneticPr fontId="2"/>
  </si>
  <si>
    <t>半角ｶﾀｶﾅで姓と名の間に半角スペースをひとつ入れてください。</t>
    <phoneticPr fontId="2"/>
  </si>
  <si>
    <t>参照テーブルシートを参考に番号で入力してください。</t>
  </si>
  <si>
    <t>参照テーブルシートを参考に番号で入力してください。</t>
    <rPh sb="10" eb="12">
      <t>サンコウ</t>
    </rPh>
    <phoneticPr fontId="2"/>
  </si>
  <si>
    <t>男子"1"、女子"2"を入力してください。</t>
    <rPh sb="0" eb="2">
      <t>ダンシ</t>
    </rPh>
    <rPh sb="6" eb="8">
      <t>ジョシ</t>
    </rPh>
    <phoneticPr fontId="2"/>
  </si>
  <si>
    <t>（Ｎｏ．1）</t>
    <phoneticPr fontId="2"/>
  </si>
  <si>
    <t>（Ｎｏ．2）</t>
    <phoneticPr fontId="2"/>
  </si>
  <si>
    <t>当日出席競技役員　　　　　　  　　　　　　（是非ご協力ください）</t>
    <phoneticPr fontId="2"/>
  </si>
  <si>
    <t>プログラム購入　　　　　　希望数（有料）</t>
    <rPh sb="5" eb="7">
      <t>コウニュウ</t>
    </rPh>
    <rPh sb="13" eb="15">
      <t>キボウ</t>
    </rPh>
    <rPh sb="15" eb="16">
      <t>スウ</t>
    </rPh>
    <rPh sb="17" eb="19">
      <t>ユウリョウ</t>
    </rPh>
    <phoneticPr fontId="2"/>
  </si>
  <si>
    <t>（Ｎｏ．3）</t>
    <phoneticPr fontId="2"/>
  </si>
  <si>
    <t>（Ｎｏ．4）</t>
    <phoneticPr fontId="2"/>
  </si>
  <si>
    <t>当日出席競技役員氏名</t>
    <rPh sb="0" eb="2">
      <t>トウジツ</t>
    </rPh>
    <rPh sb="2" eb="4">
      <t>シュッセキ</t>
    </rPh>
    <rPh sb="4" eb="6">
      <t>キョウギ</t>
    </rPh>
    <rPh sb="6" eb="8">
      <t>ヤクイン</t>
    </rPh>
    <rPh sb="8" eb="10">
      <t>シメイ</t>
    </rPh>
    <phoneticPr fontId="2"/>
  </si>
  <si>
    <t>当日協力補助員氏名</t>
    <rPh sb="0" eb="2">
      <t>トウジツ</t>
    </rPh>
    <rPh sb="2" eb="4">
      <t>キョウリョク</t>
    </rPh>
    <rPh sb="4" eb="7">
      <t>ホジョイン</t>
    </rPh>
    <rPh sb="7" eb="9">
      <t>シメイ</t>
    </rPh>
    <phoneticPr fontId="2"/>
  </si>
  <si>
    <t>（Ｎｏ．1）</t>
    <phoneticPr fontId="2"/>
  </si>
  <si>
    <t>京都陸上競技協会主催大会参加申込用紙（様式2）</t>
    <rPh sb="0" eb="2">
      <t>キョウト</t>
    </rPh>
    <rPh sb="2" eb="4">
      <t>リクジョウ</t>
    </rPh>
    <rPh sb="4" eb="6">
      <t>キョウギ</t>
    </rPh>
    <rPh sb="6" eb="8">
      <t>キョウカイ</t>
    </rPh>
    <rPh sb="8" eb="10">
      <t>シュサイ</t>
    </rPh>
    <rPh sb="10" eb="12">
      <t>タイカイ</t>
    </rPh>
    <rPh sb="12" eb="14">
      <t>サンカ</t>
    </rPh>
    <rPh sb="14" eb="16">
      <t>モウシコミ</t>
    </rPh>
    <rPh sb="16" eb="18">
      <t>ヨウシ</t>
    </rPh>
    <rPh sb="19" eb="21">
      <t>ヨウシキ</t>
    </rPh>
    <phoneticPr fontId="2"/>
  </si>
  <si>
    <t>リレー種目</t>
    <rPh sb="3" eb="5">
      <t>シュモク</t>
    </rPh>
    <phoneticPr fontId="2"/>
  </si>
  <si>
    <t>個人種目</t>
    <rPh sb="0" eb="2">
      <t>コジン</t>
    </rPh>
    <rPh sb="2" eb="4">
      <t>シュモク</t>
    </rPh>
    <phoneticPr fontId="2"/>
  </si>
  <si>
    <t>・参加標準記録のある競技会は競技会名（略称可）と期日を必ず入力してください。未入力の場合は受付できません。</t>
    <rPh sb="14" eb="16">
      <t>キョウギ</t>
    </rPh>
    <rPh sb="19" eb="21">
      <t>リャクショウ</t>
    </rPh>
    <rPh sb="21" eb="22">
      <t>カ</t>
    </rPh>
    <phoneticPr fontId="2"/>
  </si>
  <si>
    <t>大会(略称可)</t>
  </si>
  <si>
    <t>申込みの仕方</t>
    <rPh sb="0" eb="2">
      <t>モウシコ</t>
    </rPh>
    <rPh sb="4" eb="6">
      <t>シカタ</t>
    </rPh>
    <phoneticPr fontId="2"/>
  </si>
  <si>
    <t>・【一覧表個人(印刷)】シートを印刷します。</t>
    <rPh sb="2" eb="4">
      <t>イチラン</t>
    </rPh>
    <rPh sb="4" eb="5">
      <t>ヒョウ</t>
    </rPh>
    <rPh sb="5" eb="7">
      <t>コジン</t>
    </rPh>
    <rPh sb="8" eb="10">
      <t>インサツ</t>
    </rPh>
    <rPh sb="16" eb="18">
      <t>インサツ</t>
    </rPh>
    <phoneticPr fontId="2"/>
  </si>
  <si>
    <t>・【一覧表リレー(印刷)】シートを印刷します。</t>
    <rPh sb="2" eb="4">
      <t>イチラン</t>
    </rPh>
    <rPh sb="4" eb="5">
      <t>ヒョウ</t>
    </rPh>
    <rPh sb="9" eb="11">
      <t>インサツ</t>
    </rPh>
    <rPh sb="17" eb="19">
      <t>インサツ</t>
    </rPh>
    <phoneticPr fontId="2"/>
  </si>
  <si>
    <t>・各種目のエントリー数を所定の枠内に入力してください。</t>
    <rPh sb="1" eb="4">
      <t>カクシュモク</t>
    </rPh>
    <rPh sb="10" eb="11">
      <t>スウ</t>
    </rPh>
    <rPh sb="12" eb="14">
      <t>ショテイ</t>
    </rPh>
    <rPh sb="15" eb="17">
      <t>ワクナイ</t>
    </rPh>
    <rPh sb="18" eb="20">
      <t>ニュウリョク</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</si>
  <si>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</si>
  <si>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</si>
  <si>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</si>
  <si>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</si>
  <si>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</si>
  <si>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</si>
  <si>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</si>
  <si>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</si>
  <si>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</si>
  <si>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</si>
  <si>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</si>
  <si>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</si>
  <si>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</si>
  <si>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</si>
  <si>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</si>
  <si>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</si>
  <si>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</si>
  <si>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例</t>
    <rPh sb="0" eb="1">
      <t>レイ</t>
    </rPh>
    <phoneticPr fontId="2"/>
  </si>
  <si>
    <t>等</t>
    <rPh sb="0" eb="1">
      <t>トウ</t>
    </rPh>
    <phoneticPr fontId="2"/>
  </si>
  <si>
    <t>・氏名ﾖﾐは半角ｶﾀｶﾅを使い、姓と名の間に半角スペースをひとつ入れてください。</t>
    <phoneticPr fontId="2"/>
  </si>
  <si>
    <t>　　１ｍ８６　→　186</t>
    <phoneticPr fontId="2"/>
  </si>
  <si>
    <t>　　　例　１４秒６　→　1460</t>
    <phoneticPr fontId="2"/>
  </si>
  <si>
    <t>　　　　　４分０６秒３　→　40630</t>
    <phoneticPr fontId="2"/>
  </si>
  <si>
    <t>リレーエントリー</t>
    <phoneticPr fontId="2"/>
  </si>
  <si>
    <t>・複数チームをエントリーする場合は上から順につめてください。</t>
    <phoneticPr fontId="2"/>
  </si>
  <si>
    <t>個人コード</t>
    <rPh sb="0" eb="2">
      <t>コジン</t>
    </rPh>
    <phoneticPr fontId="2"/>
  </si>
  <si>
    <t>所属番号</t>
  </si>
  <si>
    <t>所属番号</t>
    <rPh sb="0" eb="2">
      <t>ショゾク</t>
    </rPh>
    <rPh sb="2" eb="4">
      <t>バンゴウ</t>
    </rPh>
    <phoneticPr fontId="2"/>
  </si>
  <si>
    <t>人数</t>
  </si>
  <si>
    <t>組</t>
  </si>
  <si>
    <t>ﾚｰﾝ</t>
  </si>
  <si>
    <t>・各シートの列挿入や削除はしないでください。</t>
    <rPh sb="1" eb="2">
      <t>カク</t>
    </rPh>
    <rPh sb="6" eb="7">
      <t>レツ</t>
    </rPh>
    <rPh sb="7" eb="9">
      <t>ソウニュウ</t>
    </rPh>
    <rPh sb="10" eb="12">
      <t>サクジョ</t>
    </rPh>
    <phoneticPr fontId="2"/>
  </si>
  <si>
    <t>個人ｺｰﾄﾞ</t>
  </si>
  <si>
    <t>参加料・プログラム代払込年月日</t>
    <rPh sb="0" eb="2">
      <t>サンカ</t>
    </rPh>
    <rPh sb="2" eb="3">
      <t>リョウ</t>
    </rPh>
    <rPh sb="9" eb="10">
      <t>ダイ</t>
    </rPh>
    <rPh sb="10" eb="12">
      <t>ハライコミ</t>
    </rPh>
    <rPh sb="12" eb="15">
      <t>ネンガッピ</t>
    </rPh>
    <phoneticPr fontId="2"/>
  </si>
  <si>
    <t>年/月/日　例：2013/6/1</t>
  </si>
  <si>
    <t>23年</t>
    <phoneticPr fontId="2"/>
  </si>
  <si>
    <t>種別</t>
    <phoneticPr fontId="2"/>
  </si>
  <si>
    <t>必要競技会</t>
    <rPh sb="0" eb="2">
      <t>ヒツヨウ</t>
    </rPh>
    <rPh sb="2" eb="5">
      <t>キョウギカイ</t>
    </rPh>
    <phoneticPr fontId="2"/>
  </si>
  <si>
    <t>・提出日、参加料・プログラム代払込年月日は半角数字と半角"/"で例に習って入力してください。</t>
    <rPh sb="1" eb="3">
      <t>テイシュツ</t>
    </rPh>
    <rPh sb="3" eb="4">
      <t>ビ</t>
    </rPh>
    <rPh sb="5" eb="7">
      <t>サンカ</t>
    </rPh>
    <rPh sb="7" eb="8">
      <t>リョウ</t>
    </rPh>
    <rPh sb="14" eb="15">
      <t>ダイ</t>
    </rPh>
    <rPh sb="15" eb="17">
      <t>ハライコミ</t>
    </rPh>
    <rPh sb="17" eb="20">
      <t>ネンガッピ</t>
    </rPh>
    <rPh sb="21" eb="23">
      <t>ハンカク</t>
    </rPh>
    <rPh sb="23" eb="25">
      <t>スウジ</t>
    </rPh>
    <rPh sb="26" eb="28">
      <t>ハンカク</t>
    </rPh>
    <rPh sb="32" eb="33">
      <t>レイ</t>
    </rPh>
    <rPh sb="34" eb="35">
      <t>ナラ</t>
    </rPh>
    <rPh sb="37" eb="39">
      <t>ニュウリョク</t>
    </rPh>
    <phoneticPr fontId="2"/>
  </si>
  <si>
    <t>※申込受理日</t>
    <rPh sb="1" eb="3">
      <t>モウシコミ</t>
    </rPh>
    <rPh sb="3" eb="5">
      <t>ジュリ</t>
    </rPh>
    <rPh sb="5" eb="6">
      <t>ビ</t>
    </rPh>
    <phoneticPr fontId="2"/>
  </si>
  <si>
    <r>
      <t xml:space="preserve">※
</t>
    </r>
    <r>
      <rPr>
        <sz val="18"/>
        <rFont val="ＭＳ Ｐゴシック"/>
        <family val="3"/>
        <charset val="128"/>
      </rPr>
      <t>Ｎｏ．</t>
    </r>
    <phoneticPr fontId="2"/>
  </si>
  <si>
    <t>参加料・プログラム代
払込年月日</t>
    <rPh sb="0" eb="2">
      <t>サンカ</t>
    </rPh>
    <rPh sb="2" eb="3">
      <t>リョウ</t>
    </rPh>
    <rPh sb="9" eb="10">
      <t>ダイ</t>
    </rPh>
    <rPh sb="11" eb="13">
      <t>ハライコミ</t>
    </rPh>
    <rPh sb="13" eb="16">
      <t>ネンガッピ</t>
    </rPh>
    <phoneticPr fontId="2"/>
  </si>
  <si>
    <t>ただし、京都陸協個人登録者の場合は「所属名略称」の後に個人氏名をつけてください。</t>
    <rPh sb="4" eb="6">
      <t>キョウト</t>
    </rPh>
    <rPh sb="6" eb="7">
      <t>リク</t>
    </rPh>
    <rPh sb="7" eb="8">
      <t>キョウ</t>
    </rPh>
    <rPh sb="8" eb="10">
      <t>コジン</t>
    </rPh>
    <rPh sb="10" eb="13">
      <t>トウロクシャ</t>
    </rPh>
    <rPh sb="14" eb="16">
      <t>バアイ</t>
    </rPh>
    <rPh sb="18" eb="21">
      <t>ショゾクメイ</t>
    </rPh>
    <rPh sb="21" eb="23">
      <t>リャクショウ</t>
    </rPh>
    <rPh sb="25" eb="26">
      <t>アト</t>
    </rPh>
    <rPh sb="27" eb="29">
      <t>コジン</t>
    </rPh>
    <rPh sb="29" eb="31">
      <t>シメイ</t>
    </rPh>
    <phoneticPr fontId="2"/>
  </si>
  <si>
    <t>・当日競技役員名を入力してください。</t>
    <rPh sb="1" eb="3">
      <t>トウジツ</t>
    </rPh>
    <rPh sb="3" eb="5">
      <t>キョウギ</t>
    </rPh>
    <rPh sb="5" eb="7">
      <t>ヤクイン</t>
    </rPh>
    <rPh sb="7" eb="8">
      <t>メイ</t>
    </rPh>
    <rPh sb="9" eb="11">
      <t>ニュウリョク</t>
    </rPh>
    <phoneticPr fontId="2"/>
  </si>
  <si>
    <t>・当日協力補助員にご協力ください。</t>
    <rPh sb="1" eb="3">
      <t>トウジツ</t>
    </rPh>
    <rPh sb="3" eb="5">
      <t>キョウリョク</t>
    </rPh>
    <rPh sb="5" eb="7">
      <t>ホジョ</t>
    </rPh>
    <rPh sb="7" eb="8">
      <t>イン</t>
    </rPh>
    <rPh sb="10" eb="12">
      <t>キョウリョク</t>
    </rPh>
    <phoneticPr fontId="2"/>
  </si>
  <si>
    <t>・網掛け部分には入力等加工しないで下さい。</t>
    <rPh sb="1" eb="3">
      <t>アミカ</t>
    </rPh>
    <rPh sb="4" eb="6">
      <t>ブブン</t>
    </rPh>
    <rPh sb="8" eb="10">
      <t>ニュウリョク</t>
    </rPh>
    <rPh sb="10" eb="11">
      <t>トウ</t>
    </rPh>
    <rPh sb="11" eb="13">
      <t>カコウ</t>
    </rPh>
    <rPh sb="17" eb="18">
      <t>クダ</t>
    </rPh>
    <phoneticPr fontId="2"/>
  </si>
  <si>
    <t>＊＊＊＊</t>
  </si>
  <si>
    <t>##/##/##</t>
  </si>
  <si>
    <t>大阪</t>
    <rPh sb="0" eb="2">
      <t>オオサカ</t>
    </rPh>
    <phoneticPr fontId="2"/>
  </si>
  <si>
    <t>一般財団法人　京都陸上競技協会</t>
    <rPh sb="0" eb="2">
      <t>イッパン</t>
    </rPh>
    <rPh sb="2" eb="4">
      <t>ザイダン</t>
    </rPh>
    <rPh sb="4" eb="6">
      <t>ホウジン</t>
    </rPh>
    <rPh sb="7" eb="9">
      <t>キョウト</t>
    </rPh>
    <rPh sb="9" eb="11">
      <t>リクジョウ</t>
    </rPh>
    <rPh sb="11" eb="13">
      <t>キョウギ</t>
    </rPh>
    <rPh sb="13" eb="15">
      <t>キョウカイ</t>
    </rPh>
    <phoneticPr fontId="2"/>
  </si>
  <si>
    <r>
      <t>・</t>
    </r>
    <r>
      <rPr>
        <b/>
        <i/>
        <sz val="16"/>
        <rFont val="ＭＳ ゴシック"/>
        <family val="3"/>
        <charset val="128"/>
      </rPr>
      <t>申込責任者の方は必ず連絡がつくようにしてください。</t>
    </r>
    <rPh sb="1" eb="3">
      <t>モウシコミ</t>
    </rPh>
    <rPh sb="3" eb="6">
      <t>セキニンシャ</t>
    </rPh>
    <rPh sb="7" eb="8">
      <t>カタ</t>
    </rPh>
    <rPh sb="9" eb="10">
      <t>カナラ</t>
    </rPh>
    <rPh sb="11" eb="13">
      <t>レンラク</t>
    </rPh>
    <phoneticPr fontId="2"/>
  </si>
  <si>
    <t>・下記注意事項をよく読んで、定められた様式に従ってエントリーの入力を行ってください。</t>
    <rPh sb="1" eb="3">
      <t>カキ</t>
    </rPh>
    <rPh sb="3" eb="5">
      <t>チュウイ</t>
    </rPh>
    <rPh sb="5" eb="7">
      <t>ジコウ</t>
    </rPh>
    <rPh sb="10" eb="11">
      <t>ヨ</t>
    </rPh>
    <rPh sb="14" eb="15">
      <t>サダ</t>
    </rPh>
    <rPh sb="19" eb="21">
      <t>ヨウシキ</t>
    </rPh>
    <rPh sb="22" eb="23">
      <t>シタガ</t>
    </rPh>
    <rPh sb="31" eb="33">
      <t>ニュウリョク</t>
    </rPh>
    <rPh sb="34" eb="35">
      <t>オコナ</t>
    </rPh>
    <phoneticPr fontId="2"/>
  </si>
  <si>
    <t>京都陸協記録会①京陸大.xls</t>
    <rPh sb="0" eb="2">
      <t>キョウト</t>
    </rPh>
    <rPh sb="2" eb="3">
      <t>リク</t>
    </rPh>
    <rPh sb="3" eb="4">
      <t>キョウ</t>
    </rPh>
    <rPh sb="4" eb="6">
      <t>キロク</t>
    </rPh>
    <rPh sb="6" eb="7">
      <t>カイ</t>
    </rPh>
    <rPh sb="8" eb="9">
      <t>キョウ</t>
    </rPh>
    <rPh sb="9" eb="10">
      <t>リク</t>
    </rPh>
    <rPh sb="10" eb="11">
      <t>ダイ</t>
    </rPh>
    <phoneticPr fontId="2"/>
  </si>
  <si>
    <t>国体１次予選京都高.xls</t>
    <rPh sb="0" eb="2">
      <t>コクタイ</t>
    </rPh>
    <rPh sb="3" eb="4">
      <t>ジ</t>
    </rPh>
    <rPh sb="4" eb="6">
      <t>ヨセン</t>
    </rPh>
    <rPh sb="6" eb="8">
      <t>キョウト</t>
    </rPh>
    <rPh sb="8" eb="9">
      <t>コウ</t>
    </rPh>
    <phoneticPr fontId="2"/>
  </si>
  <si>
    <t>京都陸協記録会③京都陸協京花子.xls</t>
    <rPh sb="10" eb="11">
      <t>リク</t>
    </rPh>
    <rPh sb="11" eb="12">
      <t>キョウ</t>
    </rPh>
    <rPh sb="12" eb="13">
      <t>キョウ</t>
    </rPh>
    <rPh sb="13" eb="14">
      <t>ハナ</t>
    </rPh>
    <rPh sb="14" eb="15">
      <t>コ</t>
    </rPh>
    <phoneticPr fontId="2"/>
  </si>
  <si>
    <t>・大会名略称はわかりやすく表現してください。</t>
    <rPh sb="1" eb="3">
      <t>タイカイ</t>
    </rPh>
    <rPh sb="3" eb="4">
      <t>メイ</t>
    </rPh>
    <rPh sb="4" eb="6">
      <t>リャクショウ</t>
    </rPh>
    <rPh sb="13" eb="15">
      <t>ヒョウゲン</t>
    </rPh>
    <phoneticPr fontId="2"/>
  </si>
  <si>
    <t>免除対象設定競技会のみ。</t>
    <rPh sb="0" eb="2">
      <t>メンジョ</t>
    </rPh>
    <rPh sb="2" eb="4">
      <t>タイショウ</t>
    </rPh>
    <rPh sb="4" eb="6">
      <t>セッテイ</t>
    </rPh>
    <rPh sb="6" eb="9">
      <t>キョウギカイ</t>
    </rPh>
    <phoneticPr fontId="2"/>
  </si>
  <si>
    <t>学年別指定のある競技会専用</t>
    <rPh sb="0" eb="2">
      <t>ガクネン</t>
    </rPh>
    <rPh sb="2" eb="3">
      <t>ベツ</t>
    </rPh>
    <rPh sb="3" eb="5">
      <t>シテイ</t>
    </rPh>
    <rPh sb="8" eb="11">
      <t>キョウギカイ</t>
    </rPh>
    <rPh sb="11" eb="13">
      <t>センヨウ</t>
    </rPh>
    <phoneticPr fontId="2"/>
  </si>
  <si>
    <t>共通</t>
    <rPh sb="0" eb="2">
      <t>キョウツウ</t>
    </rPh>
    <phoneticPr fontId="2"/>
  </si>
  <si>
    <r>
      <t xml:space="preserve">登録番号
</t>
    </r>
    <r>
      <rPr>
        <sz val="6"/>
        <rFont val="ＭＳ 明朝"/>
        <family val="1"/>
        <charset val="128"/>
      </rPr>
      <t>(中学校番号）</t>
    </r>
    <rPh sb="6" eb="7">
      <t>ナカ</t>
    </rPh>
    <rPh sb="7" eb="9">
      <t>ガッコウ</t>
    </rPh>
    <rPh sb="9" eb="11">
      <t>バンゴウ</t>
    </rPh>
    <phoneticPr fontId="2"/>
  </si>
  <si>
    <t>中学個人番号</t>
    <rPh sb="0" eb="1">
      <t>チュウ</t>
    </rPh>
    <rPh sb="1" eb="2">
      <t>ガク</t>
    </rPh>
    <rPh sb="2" eb="4">
      <t>コジン</t>
    </rPh>
    <rPh sb="4" eb="6">
      <t>バンゴウ</t>
    </rPh>
    <phoneticPr fontId="2"/>
  </si>
  <si>
    <t>京都府中体連所属の場合のみ使用</t>
    <rPh sb="0" eb="3">
      <t>キョウトフ</t>
    </rPh>
    <rPh sb="3" eb="6">
      <t>チュウタイレン</t>
    </rPh>
    <rPh sb="6" eb="8">
      <t>ショゾク</t>
    </rPh>
    <rPh sb="9" eb="11">
      <t>バアイ</t>
    </rPh>
    <rPh sb="13" eb="15">
      <t>シヨウ</t>
    </rPh>
    <phoneticPr fontId="2"/>
  </si>
  <si>
    <t>↓</t>
  </si>
  <si>
    <t>・複数名をエントリーする場合は最上行から順につめて、空白行は絶対作らないでください。</t>
    <rPh sb="1" eb="4">
      <t>フクスウメイ</t>
    </rPh>
    <rPh sb="12" eb="14">
      <t>バアイ</t>
    </rPh>
    <rPh sb="15" eb="16">
      <t>サイ</t>
    </rPh>
    <rPh sb="16" eb="17">
      <t>ウエ</t>
    </rPh>
    <rPh sb="17" eb="18">
      <t>ギョウ</t>
    </rPh>
    <rPh sb="20" eb="21">
      <t>ジュン</t>
    </rPh>
    <rPh sb="26" eb="28">
      <t>クウハク</t>
    </rPh>
    <rPh sb="28" eb="29">
      <t>ギョウ</t>
    </rPh>
    <rPh sb="30" eb="32">
      <t>ゼッタイ</t>
    </rPh>
    <rPh sb="32" eb="33">
      <t>ツク</t>
    </rPh>
    <phoneticPr fontId="2"/>
  </si>
  <si>
    <t>・中高一貫校等の場合、中学校・高等学校別のファイルとしてください。</t>
    <rPh sb="1" eb="3">
      <t>チュウコウ</t>
    </rPh>
    <rPh sb="3" eb="5">
      <t>イッカン</t>
    </rPh>
    <rPh sb="5" eb="6">
      <t>コウ</t>
    </rPh>
    <rPh sb="6" eb="7">
      <t>トウ</t>
    </rPh>
    <rPh sb="8" eb="10">
      <t>バアイ</t>
    </rPh>
    <rPh sb="11" eb="14">
      <t>チュウガッコウ</t>
    </rPh>
    <rPh sb="15" eb="17">
      <t>コウトウ</t>
    </rPh>
    <rPh sb="17" eb="19">
      <t>ガッコウ</t>
    </rPh>
    <rPh sb="19" eb="20">
      <t>ベツ</t>
    </rPh>
    <phoneticPr fontId="2"/>
  </si>
  <si>
    <t>半角数字及び半角ハイフン"-"で入力してください。※京都府高体連所属の場合は学年番号は必要ありません。</t>
    <rPh sb="0" eb="2">
      <t>ハンカク</t>
    </rPh>
    <rPh sb="2" eb="4">
      <t>スウジ</t>
    </rPh>
    <rPh sb="4" eb="5">
      <t>オヨ</t>
    </rPh>
    <rPh sb="6" eb="8">
      <t>ハンカク</t>
    </rPh>
    <rPh sb="16" eb="18">
      <t>ニュウリョク</t>
    </rPh>
    <rPh sb="26" eb="29">
      <t>キョウトフ</t>
    </rPh>
    <rPh sb="29" eb="30">
      <t>コウ</t>
    </rPh>
    <rPh sb="30" eb="31">
      <t>タイ</t>
    </rPh>
    <rPh sb="31" eb="32">
      <t>レン</t>
    </rPh>
    <rPh sb="32" eb="34">
      <t>ショゾク</t>
    </rPh>
    <rPh sb="35" eb="37">
      <t>バアイ</t>
    </rPh>
    <rPh sb="38" eb="40">
      <t>ガクネン</t>
    </rPh>
    <rPh sb="40" eb="42">
      <t>バンゴウ</t>
    </rPh>
    <rPh sb="43" eb="45">
      <t>ヒツヨウ</t>
    </rPh>
    <phoneticPr fontId="2"/>
  </si>
  <si>
    <r>
      <t>・所属名はすべて全角で入力してください（所属とは</t>
    </r>
    <r>
      <rPr>
        <b/>
        <i/>
        <sz val="16"/>
        <rFont val="ＭＳ ゴシック"/>
        <family val="3"/>
        <charset val="128"/>
      </rPr>
      <t>日本陸連登録所属</t>
    </r>
    <r>
      <rPr>
        <sz val="16"/>
        <rFont val="ＭＳ ゴシック"/>
        <family val="3"/>
        <charset val="128"/>
      </rPr>
      <t>のことです）。</t>
    </r>
    <rPh sb="20" eb="22">
      <t>ショゾク</t>
    </rPh>
    <rPh sb="24" eb="26">
      <t>ニホン</t>
    </rPh>
    <rPh sb="26" eb="27">
      <t>リク</t>
    </rPh>
    <rPh sb="27" eb="28">
      <t>レン</t>
    </rPh>
    <rPh sb="28" eb="30">
      <t>トウロク</t>
    </rPh>
    <rPh sb="30" eb="32">
      <t>ショゾク</t>
    </rPh>
    <phoneticPr fontId="2"/>
  </si>
  <si>
    <t>・必要なページのみ印刷しますが、リレーのみの出場の場合【一覧表個人(印刷)】シートについても１枚目は必ず印刷してください。</t>
    <rPh sb="1" eb="3">
      <t>ヒツヨウ</t>
    </rPh>
    <rPh sb="9" eb="11">
      <t>インサツ</t>
    </rPh>
    <rPh sb="22" eb="24">
      <t>シュツジョウ</t>
    </rPh>
    <rPh sb="25" eb="27">
      <t>バアイ</t>
    </rPh>
    <rPh sb="28" eb="30">
      <t>イチラン</t>
    </rPh>
    <rPh sb="30" eb="31">
      <t>ヒョウ</t>
    </rPh>
    <rPh sb="31" eb="33">
      <t>コジン</t>
    </rPh>
    <rPh sb="34" eb="36">
      <t>インサツ</t>
    </rPh>
    <rPh sb="47" eb="49">
      <t>マイメ</t>
    </rPh>
    <rPh sb="50" eb="51">
      <t>カナラ</t>
    </rPh>
    <rPh sb="52" eb="54">
      <t>インサツ</t>
    </rPh>
    <phoneticPr fontId="2"/>
  </si>
  <si>
    <t>やり投(0.800kg)</t>
  </si>
  <si>
    <t>やり投(0.600kg)</t>
  </si>
  <si>
    <t>競技会</t>
  </si>
  <si>
    <t>番号</t>
  </si>
  <si>
    <t xml:space="preserve">  月日</t>
  </si>
  <si>
    <t xml:space="preserve">  月日1</t>
  </si>
  <si>
    <t xml:space="preserve"> 大  会  名</t>
  </si>
  <si>
    <t xml:space="preserve"> 大会名(略称)</t>
  </si>
  <si>
    <t>競技場</t>
  </si>
  <si>
    <t>種別</t>
  </si>
  <si>
    <t>年</t>
  </si>
  <si>
    <t>＊＊＊</t>
  </si>
  <si>
    <t>1年</t>
    <rPh sb="1" eb="2">
      <t>ネン</t>
    </rPh>
    <phoneticPr fontId="2"/>
  </si>
  <si>
    <t>2年</t>
    <rPh sb="1" eb="2">
      <t>ネン</t>
    </rPh>
    <phoneticPr fontId="2"/>
  </si>
  <si>
    <t>3年</t>
    <rPh sb="1" eb="2">
      <t>ネン</t>
    </rPh>
    <phoneticPr fontId="2"/>
  </si>
  <si>
    <t>4年</t>
    <rPh sb="1" eb="2">
      <t>ネン</t>
    </rPh>
    <phoneticPr fontId="2"/>
  </si>
  <si>
    <t>5年</t>
    <rPh sb="1" eb="2">
      <t>ネン</t>
    </rPh>
    <phoneticPr fontId="2"/>
  </si>
  <si>
    <t>6年</t>
    <rPh sb="1" eb="2">
      <t>ネン</t>
    </rPh>
    <phoneticPr fontId="2"/>
  </si>
  <si>
    <t>・競技会番号（【競技会テーブル】参照）を入力することで大会名等が入力できます。</t>
    <rPh sb="1" eb="4">
      <t>キョウギカイ</t>
    </rPh>
    <rPh sb="4" eb="6">
      <t>バンゴウ</t>
    </rPh>
    <rPh sb="8" eb="11">
      <t>キョウギカイ</t>
    </rPh>
    <rPh sb="16" eb="18">
      <t>サンショウ</t>
    </rPh>
    <rPh sb="20" eb="22">
      <t>ニュウリョク</t>
    </rPh>
    <rPh sb="27" eb="29">
      <t>タイカイ</t>
    </rPh>
    <rPh sb="29" eb="30">
      <t>メイ</t>
    </rPh>
    <rPh sb="30" eb="31">
      <t>トウ</t>
    </rPh>
    <rPh sb="32" eb="34">
      <t>ニュウリョク</t>
    </rPh>
    <phoneticPr fontId="2"/>
  </si>
  <si>
    <t>・それ以外の大会については回数、大会名は大会要項等で確認して入力してください。</t>
    <rPh sb="3" eb="5">
      <t>イガイ</t>
    </rPh>
    <rPh sb="6" eb="8">
      <t>タイカイ</t>
    </rPh>
    <rPh sb="13" eb="15">
      <t>カイスウ</t>
    </rPh>
    <rPh sb="16" eb="18">
      <t>タイカイ</t>
    </rPh>
    <rPh sb="18" eb="19">
      <t>メイ</t>
    </rPh>
    <rPh sb="20" eb="22">
      <t>タイカイ</t>
    </rPh>
    <rPh sb="22" eb="24">
      <t>ヨウコウ</t>
    </rPh>
    <rPh sb="24" eb="25">
      <t>トウ</t>
    </rPh>
    <rPh sb="26" eb="28">
      <t>カクニン</t>
    </rPh>
    <rPh sb="30" eb="32">
      <t>ニュウリョク</t>
    </rPh>
    <phoneticPr fontId="2"/>
  </si>
  <si>
    <t>京都陸協記録会①京陸大【訂正】.xls</t>
    <rPh sb="0" eb="2">
      <t>キョウト</t>
    </rPh>
    <rPh sb="2" eb="3">
      <t>リク</t>
    </rPh>
    <rPh sb="3" eb="4">
      <t>キョウ</t>
    </rPh>
    <rPh sb="4" eb="6">
      <t>キロク</t>
    </rPh>
    <rPh sb="6" eb="7">
      <t>カイ</t>
    </rPh>
    <rPh sb="8" eb="9">
      <t>キョウ</t>
    </rPh>
    <rPh sb="9" eb="10">
      <t>リク</t>
    </rPh>
    <rPh sb="10" eb="11">
      <t>ダイ</t>
    </rPh>
    <rPh sb="12" eb="14">
      <t>テイセイ</t>
    </rPh>
    <phoneticPr fontId="2"/>
  </si>
  <si>
    <t>京都陸協記録会①京陸大【追加】.xls</t>
    <rPh sb="0" eb="2">
      <t>キョウト</t>
    </rPh>
    <rPh sb="2" eb="3">
      <t>リク</t>
    </rPh>
    <rPh sb="3" eb="4">
      <t>キョウ</t>
    </rPh>
    <rPh sb="4" eb="6">
      <t>キロク</t>
    </rPh>
    <rPh sb="6" eb="7">
      <t>カイ</t>
    </rPh>
    <rPh sb="8" eb="9">
      <t>キョウ</t>
    </rPh>
    <rPh sb="9" eb="10">
      <t>リク</t>
    </rPh>
    <rPh sb="10" eb="11">
      <t>ダイ</t>
    </rPh>
    <rPh sb="12" eb="14">
      <t>ツイカ</t>
    </rPh>
    <phoneticPr fontId="2"/>
  </si>
  <si>
    <t>（【競技会テーブル】シート参照)</t>
    <rPh sb="2" eb="5">
      <t>キョウギカイ</t>
    </rPh>
    <rPh sb="13" eb="15">
      <t>サンショウ</t>
    </rPh>
    <phoneticPr fontId="2"/>
  </si>
  <si>
    <t>中女砲丸投(2.721kg)</t>
  </si>
  <si>
    <t>砲丸投(2.721kg)</t>
  </si>
  <si>
    <t>十種100m</t>
  </si>
  <si>
    <t>十種400m</t>
  </si>
  <si>
    <t>十種110mH</t>
  </si>
  <si>
    <t>十種1500m</t>
  </si>
  <si>
    <t>七種100mH</t>
  </si>
  <si>
    <t>七種200m</t>
  </si>
  <si>
    <t>七種800m</t>
  </si>
  <si>
    <t>五種200m</t>
  </si>
  <si>
    <t>五種1500m</t>
  </si>
  <si>
    <t>三種Ａ100m</t>
  </si>
  <si>
    <t>三種Ｂ400m</t>
  </si>
  <si>
    <t>三種Ｂ100mH</t>
  </si>
  <si>
    <t>八種100m</t>
  </si>
  <si>
    <t>八種400m</t>
  </si>
  <si>
    <t>八種110mH</t>
  </si>
  <si>
    <t>八種1500m</t>
  </si>
  <si>
    <t>混成100m</t>
  </si>
  <si>
    <t>四種400m</t>
  </si>
  <si>
    <t>四種100mH</t>
  </si>
  <si>
    <t>四種200m</t>
  </si>
  <si>
    <t>十種100mH</t>
  </si>
  <si>
    <t>競技会番号</t>
    <rPh sb="0" eb="3">
      <t>キョウギカイ</t>
    </rPh>
    <rPh sb="3" eb="5">
      <t>バンゴウ</t>
    </rPh>
    <phoneticPr fontId="2"/>
  </si>
  <si>
    <t xml:space="preserve"> </t>
  </si>
  <si>
    <t>中男</t>
  </si>
  <si>
    <t>U18(中男YH)</t>
  </si>
  <si>
    <t>U20(高男J)</t>
  </si>
  <si>
    <t>男</t>
  </si>
  <si>
    <t>U18(男)</t>
  </si>
  <si>
    <t>女</t>
  </si>
  <si>
    <t>中女M</t>
  </si>
  <si>
    <t>U18(女YH)</t>
  </si>
  <si>
    <t>男国</t>
  </si>
  <si>
    <t>男高Jr</t>
  </si>
  <si>
    <t>男中Y</t>
  </si>
  <si>
    <t>女中男四</t>
  </si>
  <si>
    <t>中女</t>
  </si>
  <si>
    <t>女中男</t>
  </si>
  <si>
    <t>男Y</t>
  </si>
  <si>
    <t>ジャベリックスロー</t>
  </si>
  <si>
    <t>JO</t>
  </si>
  <si>
    <t>男子</t>
  </si>
  <si>
    <t>女子</t>
  </si>
  <si>
    <t>（５）他府県登録者は登録府県名を記入すること。</t>
    <rPh sb="3" eb="4">
      <t>タ</t>
    </rPh>
    <rPh sb="4" eb="6">
      <t>フケン</t>
    </rPh>
    <rPh sb="6" eb="9">
      <t>トウロクシャ</t>
    </rPh>
    <rPh sb="10" eb="12">
      <t>トウロク</t>
    </rPh>
    <rPh sb="12" eb="14">
      <t>フケン</t>
    </rPh>
    <rPh sb="14" eb="15">
      <t>メイ</t>
    </rPh>
    <rPh sb="16" eb="18">
      <t>キニュウ</t>
    </rPh>
    <phoneticPr fontId="2"/>
  </si>
  <si>
    <t>（３）中・高・大学生は学年欄に学年･年次生と年齢を、その他の出場</t>
    <rPh sb="3" eb="4">
      <t>チュウ</t>
    </rPh>
    <rPh sb="5" eb="6">
      <t>コウ</t>
    </rPh>
    <rPh sb="7" eb="10">
      <t>ダイガクセイ</t>
    </rPh>
    <rPh sb="11" eb="13">
      <t>ガクネン</t>
    </rPh>
    <rPh sb="13" eb="14">
      <t>ラン</t>
    </rPh>
    <rPh sb="15" eb="17">
      <t>ガクネン</t>
    </rPh>
    <rPh sb="18" eb="20">
      <t>ネンジ</t>
    </rPh>
    <rPh sb="20" eb="21">
      <t>セイ</t>
    </rPh>
    <rPh sb="22" eb="24">
      <t>ネンレイ</t>
    </rPh>
    <rPh sb="28" eb="29">
      <t>タ</t>
    </rPh>
    <rPh sb="30" eb="32">
      <t>シュツジョウ</t>
    </rPh>
    <phoneticPr fontId="2"/>
  </si>
  <si>
    <t>低学年</t>
  </si>
  <si>
    <t>＊＊＊京都選手権・京都陸協記録会には＊＊＊</t>
    <rPh sb="3" eb="5">
      <t>キョウト</t>
    </rPh>
    <rPh sb="5" eb="8">
      <t>センシュケン</t>
    </rPh>
    <rPh sb="9" eb="11">
      <t>キョウト</t>
    </rPh>
    <rPh sb="11" eb="12">
      <t>リク</t>
    </rPh>
    <rPh sb="12" eb="13">
      <t>キョウ</t>
    </rPh>
    <rPh sb="13" eb="15">
      <t>キロク</t>
    </rPh>
    <rPh sb="15" eb="16">
      <t>カイ</t>
    </rPh>
    <phoneticPr fontId="2"/>
  </si>
  <si>
    <t>＊＊＊京都選手権・京都陸協記録会は種別の入力をしないでください。＊＊＊</t>
    <phoneticPr fontId="2"/>
  </si>
  <si>
    <t>＊＊＊種別の入力をしないでください。＊＊＊</t>
    <rPh sb="3" eb="5">
      <t>シュベツ</t>
    </rPh>
    <rPh sb="6" eb="8">
      <t>ニュウリョク</t>
    </rPh>
    <phoneticPr fontId="2"/>
  </si>
  <si>
    <r>
      <t>　（ただし、</t>
    </r>
    <r>
      <rPr>
        <b/>
        <i/>
        <sz val="18"/>
        <color indexed="10"/>
        <rFont val="ＭＳ ゴシック"/>
        <family val="3"/>
        <charset val="128"/>
      </rPr>
      <t>種別番号は必要な競技会のみに入力してください</t>
    </r>
    <r>
      <rPr>
        <sz val="16"/>
        <rFont val="ＭＳ ゴシック"/>
        <family val="3"/>
        <charset val="128"/>
      </rPr>
      <t>…参照シートの種別項目に従ってください。）</t>
    </r>
    <phoneticPr fontId="2"/>
  </si>
  <si>
    <r>
      <t>・</t>
    </r>
    <r>
      <rPr>
        <b/>
        <i/>
        <sz val="18"/>
        <color indexed="10"/>
        <rFont val="ＭＳ ゴシック"/>
        <family val="3"/>
        <charset val="128"/>
      </rPr>
      <t>クラブチーム所属で学年を入力する場合は「高2」、「中3」のように入力し、備考欄に所属学校名を入力</t>
    </r>
    <r>
      <rPr>
        <b/>
        <i/>
        <sz val="18"/>
        <rFont val="ＭＳ ゴシック"/>
        <family val="3"/>
        <charset val="128"/>
      </rPr>
      <t>してください。</t>
    </r>
    <rPh sb="7" eb="9">
      <t>ショゾク</t>
    </rPh>
    <rPh sb="10" eb="12">
      <t>ガクネン</t>
    </rPh>
    <rPh sb="13" eb="15">
      <t>ニュウリョク</t>
    </rPh>
    <rPh sb="17" eb="19">
      <t>バアイ</t>
    </rPh>
    <rPh sb="21" eb="22">
      <t>コウ</t>
    </rPh>
    <rPh sb="26" eb="27">
      <t>チュウ</t>
    </rPh>
    <rPh sb="33" eb="35">
      <t>ニュウリョク</t>
    </rPh>
    <rPh sb="37" eb="39">
      <t>ビコウ</t>
    </rPh>
    <rPh sb="39" eb="40">
      <t>ラン</t>
    </rPh>
    <rPh sb="41" eb="43">
      <t>ショゾク</t>
    </rPh>
    <rPh sb="43" eb="45">
      <t>ガッコウ</t>
    </rPh>
    <rPh sb="45" eb="46">
      <t>メイ</t>
    </rPh>
    <rPh sb="47" eb="49">
      <t>ニュウリョク</t>
    </rPh>
    <phoneticPr fontId="2"/>
  </si>
  <si>
    <r>
      <t>・</t>
    </r>
    <r>
      <rPr>
        <b/>
        <i/>
        <sz val="16"/>
        <color indexed="10"/>
        <rFont val="ＭＳ ゴシック"/>
        <family val="3"/>
        <charset val="128"/>
      </rPr>
      <t>手動計時の場合は10倍してください。</t>
    </r>
    <rPh sb="1" eb="3">
      <t>シュドウ</t>
    </rPh>
    <rPh sb="3" eb="5">
      <t>ケイジ</t>
    </rPh>
    <rPh sb="6" eb="8">
      <t>バアイ</t>
    </rPh>
    <rPh sb="11" eb="12">
      <t>バイ</t>
    </rPh>
    <phoneticPr fontId="2"/>
  </si>
  <si>
    <r>
      <t>基本データ入力(</t>
    </r>
    <r>
      <rPr>
        <b/>
        <sz val="14"/>
        <color indexed="10"/>
        <rFont val="ＭＳ Ｐゴシック"/>
        <family val="3"/>
        <charset val="128"/>
      </rPr>
      <t>枠内のみ入力してください</t>
    </r>
    <r>
      <rPr>
        <b/>
        <sz val="14"/>
        <rFont val="ＭＳ Ｐゴシック"/>
        <family val="3"/>
        <charset val="128"/>
      </rPr>
      <t>）</t>
    </r>
    <rPh sb="0" eb="2">
      <t>キホン</t>
    </rPh>
    <rPh sb="5" eb="7">
      <t>ニュウリョク</t>
    </rPh>
    <rPh sb="8" eb="10">
      <t>ワクナイ</t>
    </rPh>
    <rPh sb="12" eb="14">
      <t>ニュウリョク</t>
    </rPh>
    <phoneticPr fontId="2"/>
  </si>
  <si>
    <r>
      <t>種別指定競技会専用　</t>
    </r>
    <r>
      <rPr>
        <sz val="11"/>
        <color indexed="10"/>
        <rFont val="ＭＳ Ｐゴシック"/>
        <family val="3"/>
        <charset val="128"/>
      </rPr>
      <t>必要な競技会のみ</t>
    </r>
    <r>
      <rPr>
        <sz val="11"/>
        <rFont val="ＭＳ Ｐゴシック"/>
        <family val="3"/>
        <charset val="128"/>
      </rPr>
      <t>使用</t>
    </r>
    <rPh sb="0" eb="2">
      <t>シュベツ</t>
    </rPh>
    <rPh sb="2" eb="4">
      <t>シテイ</t>
    </rPh>
    <rPh sb="4" eb="7">
      <t>キョウギカイ</t>
    </rPh>
    <rPh sb="7" eb="9">
      <t>センヨウ</t>
    </rPh>
    <rPh sb="10" eb="12">
      <t>ヒツヨウ</t>
    </rPh>
    <rPh sb="13" eb="16">
      <t>キョウギカイ</t>
    </rPh>
    <rPh sb="18" eb="20">
      <t>シヨウ</t>
    </rPh>
    <phoneticPr fontId="2"/>
  </si>
  <si>
    <t>競技会参照テーブル</t>
  </si>
  <si>
    <t>競技会コード</t>
  </si>
  <si>
    <r>
      <t>・完成したエントリーファイルは次のように</t>
    </r>
    <r>
      <rPr>
        <b/>
        <i/>
        <sz val="16"/>
        <color indexed="10"/>
        <rFont val="ＭＳ ゴシック"/>
        <family val="3"/>
        <charset val="128"/>
      </rPr>
      <t>ファイル名を変更</t>
    </r>
    <r>
      <rPr>
        <sz val="16"/>
        <rFont val="ＭＳ ゴシック"/>
        <family val="3"/>
        <charset val="128"/>
      </rPr>
      <t>してください。</t>
    </r>
    <rPh sb="1" eb="3">
      <t>カンセイ</t>
    </rPh>
    <rPh sb="15" eb="16">
      <t>ツギ</t>
    </rPh>
    <rPh sb="24" eb="25">
      <t>メイ</t>
    </rPh>
    <rPh sb="26" eb="28">
      <t>ヘンコウ</t>
    </rPh>
    <phoneticPr fontId="2"/>
  </si>
  <si>
    <r>
      <t>・枠内の項目を入力してください（</t>
    </r>
    <r>
      <rPr>
        <b/>
        <i/>
        <sz val="16"/>
        <rFont val="ＭＳ ゴシック"/>
        <family val="3"/>
        <charset val="128"/>
      </rPr>
      <t>原則として</t>
    </r>
    <r>
      <rPr>
        <b/>
        <i/>
        <sz val="16"/>
        <color indexed="10"/>
        <rFont val="ＭＳ ゴシック"/>
        <family val="3"/>
        <charset val="128"/>
      </rPr>
      <t>網掛け部分には入力しない</t>
    </r>
    <r>
      <rPr>
        <b/>
        <i/>
        <sz val="16"/>
        <rFont val="ＭＳ ゴシック"/>
        <family val="3"/>
        <charset val="128"/>
      </rPr>
      <t>でください</t>
    </r>
    <r>
      <rPr>
        <sz val="16"/>
        <rFont val="ＭＳ ゴシック"/>
        <family val="3"/>
        <charset val="128"/>
      </rPr>
      <t>）。</t>
    </r>
    <rPh sb="1" eb="3">
      <t>ワクナイ</t>
    </rPh>
    <rPh sb="4" eb="6">
      <t>コウモク</t>
    </rPh>
    <rPh sb="7" eb="9">
      <t>ニュウリョク</t>
    </rPh>
    <rPh sb="16" eb="18">
      <t>ゲンソク</t>
    </rPh>
    <rPh sb="21" eb="23">
      <t>アミカケ</t>
    </rPh>
    <rPh sb="24" eb="26">
      <t>ブブン</t>
    </rPh>
    <rPh sb="28" eb="30">
      <t>ニュウリョク</t>
    </rPh>
    <phoneticPr fontId="2"/>
  </si>
  <si>
    <t>038</t>
  </si>
  <si>
    <t>男高Jr砲丸投(6.000kg)</t>
  </si>
  <si>
    <t>女中男四種砲丸投(4.000kg)</t>
  </si>
  <si>
    <t>男高Jr円盤投(1.750kg)</t>
  </si>
  <si>
    <t>男(高)ハンマー投(6.351kg)</t>
  </si>
  <si>
    <t>十種１００ｍ</t>
  </si>
  <si>
    <t>十種４００ｍ</t>
  </si>
  <si>
    <t>十種１１０ｍＨ</t>
  </si>
  <si>
    <t>十種１５００ｍ</t>
  </si>
  <si>
    <t>七種１００ｍＨ</t>
  </si>
  <si>
    <t>七種２００ｍ</t>
  </si>
  <si>
    <t>七種８００ｍ</t>
  </si>
  <si>
    <t>五種２００ｍ</t>
  </si>
  <si>
    <t>五種１５００ｍ</t>
  </si>
  <si>
    <t>三種Ａ１００ｍ</t>
  </si>
  <si>
    <t>三種Ｂ４００ｍ</t>
  </si>
  <si>
    <t>三種Ｂ１００ｍＨ</t>
  </si>
  <si>
    <t>八種１００ｍ</t>
  </si>
  <si>
    <t>八種４００ｍ</t>
  </si>
  <si>
    <t>八種１１０ｍＨ</t>
  </si>
  <si>
    <t>八種１５００ｍ</t>
  </si>
  <si>
    <t>混成１００ｍ</t>
  </si>
  <si>
    <t>四種１１０ｍＨ</t>
  </si>
  <si>
    <t>四種４００ｍ</t>
  </si>
  <si>
    <t>四種１００ｍＨ</t>
  </si>
  <si>
    <t>四種２００ｍ</t>
  </si>
  <si>
    <t>十種１００ｍＨ</t>
  </si>
  <si>
    <t>６００ｍ</t>
  </si>
  <si>
    <t>１２００ｍ</t>
  </si>
  <si>
    <t>４０００ｍ</t>
  </si>
  <si>
    <t>６０００ｍ</t>
  </si>
  <si>
    <t>７０００ｍ</t>
  </si>
  <si>
    <t>８０００ｍ</t>
  </si>
  <si>
    <t>９０００ｍ</t>
  </si>
  <si>
    <t>３５０００ｍ</t>
  </si>
  <si>
    <t>４００００ｍ</t>
  </si>
  <si>
    <t>４５０００ｍ</t>
  </si>
  <si>
    <t>５ｋｍ</t>
  </si>
  <si>
    <t>１０ｋｍ</t>
  </si>
  <si>
    <t>１５ｋｍ</t>
  </si>
  <si>
    <t>２０ｋｍ</t>
  </si>
  <si>
    <t>２５ｋｍ</t>
  </si>
  <si>
    <t>３０ｋｍ</t>
  </si>
  <si>
    <t>３５ｋｍ</t>
  </si>
  <si>
    <t>４０ｋｍ</t>
  </si>
  <si>
    <t>４５ｋｍ</t>
  </si>
  <si>
    <t>３マイル</t>
  </si>
  <si>
    <t>４マイル</t>
  </si>
  <si>
    <t>５マイル</t>
  </si>
  <si>
    <t>６マイル</t>
  </si>
  <si>
    <t>７マイル</t>
  </si>
  <si>
    <t>８マイル</t>
  </si>
  <si>
    <t>９マイル</t>
  </si>
  <si>
    <t>・【一覧表個人（印刷）】、【一覧表リレー（印刷）】シートに直接入力しないでください。</t>
    <rPh sb="2" eb="4">
      <t>イチラン</t>
    </rPh>
    <rPh sb="4" eb="5">
      <t>ヒョウ</t>
    </rPh>
    <rPh sb="5" eb="7">
      <t>コジン</t>
    </rPh>
    <rPh sb="8" eb="10">
      <t>インサツ</t>
    </rPh>
    <rPh sb="29" eb="31">
      <t>チョクセツ</t>
    </rPh>
    <rPh sb="31" eb="33">
      <t>ニュウリョク</t>
    </rPh>
    <phoneticPr fontId="2"/>
  </si>
  <si>
    <t>・入力は【基本データ】、【個人エントリー】、【リレーエントリー】の３つのシートについて行ってください。</t>
    <rPh sb="1" eb="3">
      <t>ニュウリョク</t>
    </rPh>
    <rPh sb="5" eb="7">
      <t>キホン</t>
    </rPh>
    <rPh sb="13" eb="15">
      <t>コジン</t>
    </rPh>
    <rPh sb="43" eb="44">
      <t>オコナ</t>
    </rPh>
    <phoneticPr fontId="2"/>
  </si>
  <si>
    <t>ｵｰﾌﾟﾝ</t>
    <phoneticPr fontId="2"/>
  </si>
  <si>
    <t>・一度送信した申込ファイルに訂正がある場合は元のファイルの必要部分を訂正し、ファイル名の最後に"【訂正】"とつけてください。</t>
    <rPh sb="1" eb="3">
      <t>イチド</t>
    </rPh>
    <rPh sb="7" eb="9">
      <t>モウシコミ</t>
    </rPh>
    <rPh sb="14" eb="16">
      <t>テイセイ</t>
    </rPh>
    <rPh sb="19" eb="21">
      <t>バアイ</t>
    </rPh>
    <rPh sb="22" eb="23">
      <t>モト</t>
    </rPh>
    <rPh sb="29" eb="31">
      <t>ヒツヨウ</t>
    </rPh>
    <rPh sb="31" eb="33">
      <t>ブブン</t>
    </rPh>
    <rPh sb="34" eb="36">
      <t>テイセイ</t>
    </rPh>
    <rPh sb="42" eb="43">
      <t>メイ</t>
    </rPh>
    <rPh sb="44" eb="46">
      <t>サイゴ</t>
    </rPh>
    <rPh sb="49" eb="51">
      <t>テイセイ</t>
    </rPh>
    <phoneticPr fontId="2"/>
  </si>
  <si>
    <t>・一度送信した申込ファイルに追加がある場合は元のファイルに必要な部分を追加し、ファイル名の最後に"【追加】"とつけて送信してください。</t>
    <rPh sb="1" eb="3">
      <t>イチド</t>
    </rPh>
    <rPh sb="7" eb="9">
      <t>モウシコミ</t>
    </rPh>
    <rPh sb="14" eb="16">
      <t>ツイカ</t>
    </rPh>
    <rPh sb="19" eb="21">
      <t>バアイ</t>
    </rPh>
    <rPh sb="22" eb="23">
      <t>モト</t>
    </rPh>
    <rPh sb="29" eb="31">
      <t>ヒツヨウ</t>
    </rPh>
    <rPh sb="32" eb="34">
      <t>ブブン</t>
    </rPh>
    <rPh sb="35" eb="37">
      <t>ツイカ</t>
    </rPh>
    <rPh sb="43" eb="44">
      <t>メイ</t>
    </rPh>
    <rPh sb="45" eb="47">
      <t>サイゴ</t>
    </rPh>
    <rPh sb="50" eb="52">
      <t>ツイカ</t>
    </rPh>
    <phoneticPr fontId="2"/>
  </si>
  <si>
    <t>・同名のファイルが複数個送信された場合は日付の新しいもののみが有効となり、以前のものは抹消されますのでご注意ください。</t>
    <rPh sb="1" eb="3">
      <t>ドウメイ</t>
    </rPh>
    <rPh sb="9" eb="12">
      <t>フクスウコ</t>
    </rPh>
    <rPh sb="17" eb="19">
      <t>バアイ</t>
    </rPh>
    <rPh sb="20" eb="22">
      <t>ヒヅケ</t>
    </rPh>
    <rPh sb="23" eb="24">
      <t>アタラ</t>
    </rPh>
    <rPh sb="31" eb="33">
      <t>ユウコウ</t>
    </rPh>
    <rPh sb="37" eb="39">
      <t>イゼン</t>
    </rPh>
    <rPh sb="43" eb="45">
      <t>マッショウ</t>
    </rPh>
    <rPh sb="52" eb="54">
      <t>チュウイ</t>
    </rPh>
    <phoneticPr fontId="2"/>
  </si>
  <si>
    <t>・印刷した一覧表の内容を確認の上、データファイルのみ申込み先に送信してください。</t>
    <rPh sb="1" eb="3">
      <t>インサツ</t>
    </rPh>
    <rPh sb="5" eb="7">
      <t>イチラン</t>
    </rPh>
    <rPh sb="7" eb="8">
      <t>ヒョウ</t>
    </rPh>
    <rPh sb="9" eb="11">
      <t>ナイヨウ</t>
    </rPh>
    <rPh sb="12" eb="14">
      <t>カクニン</t>
    </rPh>
    <rPh sb="15" eb="16">
      <t>ウエ</t>
    </rPh>
    <rPh sb="26" eb="27">
      <t>モウ</t>
    </rPh>
    <rPh sb="27" eb="28">
      <t>コ</t>
    </rPh>
    <rPh sb="29" eb="30">
      <t>サキ</t>
    </rPh>
    <phoneticPr fontId="2"/>
  </si>
  <si>
    <t>・所属名略称ﾖﾐは半角ｶﾀｶﾅを使い、略称名11文字以内でお願いします（大型スクリーンに表示できない場合があります）。</t>
    <rPh sb="3" eb="4">
      <t>メイ</t>
    </rPh>
    <rPh sb="4" eb="6">
      <t>リャクショウ</t>
    </rPh>
    <rPh sb="24" eb="26">
      <t>モジ</t>
    </rPh>
    <rPh sb="26" eb="28">
      <t>イナイ</t>
    </rPh>
    <rPh sb="36" eb="38">
      <t>オオガタ</t>
    </rPh>
    <phoneticPr fontId="2"/>
  </si>
  <si>
    <r>
      <t>・種目番号には男女別のものがあります。</t>
    </r>
    <r>
      <rPr>
        <b/>
        <i/>
        <sz val="16"/>
        <color indexed="10"/>
        <rFont val="ＭＳ ゴシック"/>
        <family val="3"/>
        <charset val="128"/>
      </rPr>
      <t>特にハードルと投てき</t>
    </r>
    <r>
      <rPr>
        <sz val="16"/>
        <rFont val="ＭＳ ゴシック"/>
        <family val="3"/>
        <charset val="128"/>
      </rPr>
      <t>はご注意ください。</t>
    </r>
    <rPh sb="1" eb="3">
      <t>シュモク</t>
    </rPh>
    <rPh sb="3" eb="5">
      <t>バンゴウ</t>
    </rPh>
    <rPh sb="7" eb="9">
      <t>ダンジョ</t>
    </rPh>
    <rPh sb="9" eb="10">
      <t>ベツ</t>
    </rPh>
    <rPh sb="19" eb="20">
      <t>トク</t>
    </rPh>
    <rPh sb="26" eb="27">
      <t>トウ</t>
    </rPh>
    <rPh sb="31" eb="33">
      <t>チュウイ</t>
    </rPh>
    <phoneticPr fontId="2"/>
  </si>
  <si>
    <t>顧問（部長･監督･校長）名</t>
    <rPh sb="0" eb="2">
      <t>コモン</t>
    </rPh>
    <rPh sb="3" eb="5">
      <t>ブチョウ</t>
    </rPh>
    <rPh sb="6" eb="8">
      <t>カントク</t>
    </rPh>
    <rPh sb="9" eb="11">
      <t>コウチョウ</t>
    </rPh>
    <rPh sb="12" eb="13">
      <t>メイ</t>
    </rPh>
    <phoneticPr fontId="2"/>
  </si>
  <si>
    <t>京都選手権</t>
  </si>
  <si>
    <t>京都陸協</t>
  </si>
  <si>
    <t/>
  </si>
  <si>
    <t>山城</t>
  </si>
  <si>
    <t>その他加入団体</t>
  </si>
  <si>
    <t>丹波</t>
  </si>
  <si>
    <t>京都府高体連</t>
  </si>
  <si>
    <t>府高校定通制</t>
  </si>
  <si>
    <t>高校定通制総体</t>
  </si>
  <si>
    <t>京都マラソン</t>
  </si>
  <si>
    <t>福知山マラソン</t>
  </si>
  <si>
    <t>福知山市陸協</t>
  </si>
  <si>
    <t>陸協記録会</t>
  </si>
  <si>
    <t>綾部市陸協</t>
  </si>
  <si>
    <t>舞鶴市陸協</t>
  </si>
  <si>
    <t>北丹陸協</t>
  </si>
  <si>
    <t>三丹選手権</t>
  </si>
  <si>
    <t>北丹地方選手権</t>
  </si>
  <si>
    <t>宮津市陸協</t>
  </si>
  <si>
    <t>山城陸協</t>
  </si>
  <si>
    <t>南丹市陸協</t>
  </si>
  <si>
    <t>亀岡市陸協記録会</t>
  </si>
  <si>
    <t>亀岡市陸協記</t>
  </si>
  <si>
    <t>亀岡</t>
  </si>
  <si>
    <t>亀岡市陸協</t>
  </si>
  <si>
    <t>亀岡市選手権</t>
  </si>
  <si>
    <t>府高校ｼﾞｭﾆｱ</t>
  </si>
  <si>
    <t>私学総体</t>
  </si>
  <si>
    <t>京都I.H市予</t>
  </si>
  <si>
    <t>両丹高校対校</t>
  </si>
  <si>
    <t>府高総体両丹</t>
  </si>
  <si>
    <t>京都府中体連</t>
  </si>
  <si>
    <t>府中学</t>
  </si>
  <si>
    <t>京都市中学春季</t>
  </si>
  <si>
    <t>京都市中学</t>
  </si>
  <si>
    <t>市中学秋季</t>
  </si>
  <si>
    <t>・入力したデータファイルは加工や圧縮しないでそのまま送信してください。ファイルの保護は結構ですがパスワードを必ずお知らせください。</t>
    <rPh sb="40" eb="42">
      <t>ホゴ</t>
    </rPh>
    <rPh sb="43" eb="45">
      <t>ケッコウ</t>
    </rPh>
    <phoneticPr fontId="2"/>
  </si>
  <si>
    <r>
      <t>　（</t>
    </r>
    <r>
      <rPr>
        <b/>
        <i/>
        <sz val="16"/>
        <color indexed="10"/>
        <rFont val="ＭＳ ゴシック"/>
        <family val="3"/>
        <charset val="128"/>
      </rPr>
      <t>※国体一次選考会と国体二次選考会は種別が必要です。</t>
    </r>
    <r>
      <rPr>
        <sz val="16"/>
        <rFont val="ＭＳ ゴシック"/>
        <family val="3"/>
        <charset val="128"/>
      </rPr>
      <t>）</t>
    </r>
    <rPh sb="19" eb="21">
      <t>シュベツ</t>
    </rPh>
    <rPh sb="22" eb="24">
      <t>ヒツヨウ</t>
    </rPh>
    <phoneticPr fontId="2"/>
  </si>
  <si>
    <t>京都ﾏｽﾀｰｽﾞ</t>
  </si>
  <si>
    <t>関西学連</t>
  </si>
  <si>
    <t>関西学生駅伝</t>
  </si>
  <si>
    <t>京阪神三大新人</t>
  </si>
  <si>
    <t>京都学生</t>
  </si>
  <si>
    <t>京都大対東京大</t>
  </si>
  <si>
    <t>京大対同大対校</t>
  </si>
  <si>
    <t>中学通信府大会</t>
  </si>
  <si>
    <t>日本陸連</t>
  </si>
  <si>
    <t>全日本実業団</t>
  </si>
  <si>
    <t>関西実業団</t>
  </si>
  <si>
    <t>全国高体連</t>
  </si>
  <si>
    <t>イギリス</t>
  </si>
  <si>
    <t>・国籍　日本：1(JPN)　日本を含む二重国籍：217(DUAL1)　回答なし：219(NOA)</t>
    <rPh sb="1" eb="3">
      <t>コクセキ</t>
    </rPh>
    <phoneticPr fontId="2"/>
  </si>
  <si>
    <t>中国</t>
  </si>
  <si>
    <t>フランス</t>
  </si>
  <si>
    <t>韓国</t>
  </si>
  <si>
    <t>トルコ</t>
  </si>
  <si>
    <t>シンガポール</t>
  </si>
  <si>
    <t>タイ</t>
  </si>
  <si>
    <t>３０００ｍ障害(914mm)</t>
  </si>
  <si>
    <t>３０００ｍ障害(762mm)</t>
  </si>
  <si>
    <t>ｼﾞｬﾍﾞﾘｯｸｽﾛｰ</t>
  </si>
  <si>
    <t>コンバインドＡ</t>
  </si>
  <si>
    <t>小ｺﾝﾊﾞｲﾝﾄﾞA走高跳</t>
  </si>
  <si>
    <t>ｺﾝﾊﾞｲﾝﾄﾞA走高跳</t>
  </si>
  <si>
    <t>コンバインドＢ</t>
  </si>
  <si>
    <t>小ｺﾝﾊﾞｲﾝﾄﾞB走幅跳</t>
  </si>
  <si>
    <t>ｺﾝﾊﾞｲﾝﾄﾞB走幅跳</t>
  </si>
  <si>
    <t>小ｺﾝﾊﾞｲﾝﾄﾞBｼﾞｬﾍﾞﾘｯｸﾎﾞｰﾙ投</t>
  </si>
  <si>
    <t>ｺﾝﾊﾞｲﾝﾄﾞBｼﾞｬﾍﾞﾘｯｸﾎﾞｰﾙ投</t>
  </si>
  <si>
    <t>男女</t>
  </si>
  <si>
    <t>・一旦入力したデータをドラッグ・アンド・ドロップや「切り取り－貼り付け」したりしないでください。</t>
    <rPh sb="1" eb="3">
      <t>イッタン</t>
    </rPh>
    <rPh sb="3" eb="5">
      <t>ニュウリョク</t>
    </rPh>
    <rPh sb="26" eb="27">
      <t>キ</t>
    </rPh>
    <rPh sb="28" eb="29">
      <t>ト</t>
    </rPh>
    <rPh sb="31" eb="32">
      <t>ハ</t>
    </rPh>
    <rPh sb="33" eb="34">
      <t>ツ</t>
    </rPh>
    <phoneticPr fontId="2"/>
  </si>
  <si>
    <t>生年月日
(年/月/日)</t>
    <rPh sb="6" eb="7">
      <t>ネン</t>
    </rPh>
    <rPh sb="8" eb="9">
      <t>ツキ</t>
    </rPh>
    <rPh sb="10" eb="11">
      <t>ヒ</t>
    </rPh>
    <phoneticPr fontId="2"/>
  </si>
  <si>
    <t>半角大文字</t>
    <rPh sb="0" eb="2">
      <t>ハンカク</t>
    </rPh>
    <rPh sb="2" eb="5">
      <t>オオモジ</t>
    </rPh>
    <phoneticPr fontId="2"/>
  </si>
  <si>
    <t>半角</t>
    <phoneticPr fontId="2"/>
  </si>
  <si>
    <t>英字表記姓</t>
    <rPh sb="0" eb="2">
      <t>エイジ</t>
    </rPh>
    <rPh sb="2" eb="4">
      <t>ヒョウキ</t>
    </rPh>
    <rPh sb="4" eb="5">
      <t>セイ</t>
    </rPh>
    <phoneticPr fontId="2"/>
  </si>
  <si>
    <t>英字表記名</t>
    <rPh sb="4" eb="5">
      <t>メイ</t>
    </rPh>
    <phoneticPr fontId="2"/>
  </si>
  <si>
    <t>・2019年度から陸連登録に英字表記と国籍情報が必須項目となりました。</t>
    <rPh sb="9" eb="10">
      <t>リク</t>
    </rPh>
    <rPh sb="10" eb="11">
      <t>レン</t>
    </rPh>
    <rPh sb="11" eb="13">
      <t>トウロク</t>
    </rPh>
    <phoneticPr fontId="2"/>
  </si>
  <si>
    <t>・英字表記　姓：半角英大文字（RIKUREN) 名：先頭のみ半角英大文字他は小文字(Taro)</t>
    <rPh sb="1" eb="3">
      <t>エイジ</t>
    </rPh>
    <rPh sb="3" eb="5">
      <t>ヒョウキ</t>
    </rPh>
    <phoneticPr fontId="2"/>
  </si>
  <si>
    <t>国籍一覧表</t>
    <rPh sb="0" eb="2">
      <t>コクセキ</t>
    </rPh>
    <rPh sb="2" eb="4">
      <t>イチラン</t>
    </rPh>
    <rPh sb="4" eb="5">
      <t>ヒョウ</t>
    </rPh>
    <phoneticPr fontId="2"/>
  </si>
  <si>
    <t>国番号</t>
  </si>
  <si>
    <t>国名</t>
  </si>
  <si>
    <t>国コード</t>
  </si>
  <si>
    <t>日本</t>
  </si>
  <si>
    <t>JPN</t>
  </si>
  <si>
    <t>アイスランド</t>
  </si>
  <si>
    <t>ISL</t>
  </si>
  <si>
    <t>アイルランド</t>
  </si>
  <si>
    <t>IRL</t>
  </si>
  <si>
    <t>アゼルバイジャン</t>
  </si>
  <si>
    <t>AZE</t>
  </si>
  <si>
    <t>アフガニスタン</t>
  </si>
  <si>
    <t>AFG</t>
  </si>
  <si>
    <t>アメリカ</t>
  </si>
  <si>
    <t>USA</t>
  </si>
  <si>
    <t>アラブ首長国連邦</t>
  </si>
  <si>
    <t>UAE</t>
  </si>
  <si>
    <t>アルジェリア</t>
  </si>
  <si>
    <t>ALG</t>
  </si>
  <si>
    <t>アルゼンチン</t>
  </si>
  <si>
    <t>ARG</t>
  </si>
  <si>
    <t>アルバ</t>
  </si>
  <si>
    <t>ARU</t>
  </si>
  <si>
    <t>アルバニア</t>
  </si>
  <si>
    <t>ALB</t>
  </si>
  <si>
    <t>アルメニア</t>
  </si>
  <si>
    <t>ARM</t>
  </si>
  <si>
    <t>アンギラ</t>
  </si>
  <si>
    <t>AIA</t>
  </si>
  <si>
    <t>アンゴラ</t>
  </si>
  <si>
    <t>ANG</t>
  </si>
  <si>
    <t>アンティグア・バーブーダ</t>
  </si>
  <si>
    <t>ANT</t>
  </si>
  <si>
    <t>アンドラ</t>
  </si>
  <si>
    <t>AND</t>
  </si>
  <si>
    <t>イエメン</t>
  </si>
  <si>
    <t>YEM</t>
  </si>
  <si>
    <t>イスラエル</t>
  </si>
  <si>
    <t>ISR</t>
  </si>
  <si>
    <t>イタリア</t>
  </si>
  <si>
    <t>ITA</t>
  </si>
  <si>
    <t>イラク</t>
  </si>
  <si>
    <t>IRQ</t>
  </si>
  <si>
    <t>イラン</t>
  </si>
  <si>
    <t>IRI</t>
  </si>
  <si>
    <t>インド</t>
  </si>
  <si>
    <t>IND</t>
  </si>
  <si>
    <t>インドネシア</t>
  </si>
  <si>
    <t>INA</t>
  </si>
  <si>
    <t>ウガンダ</t>
  </si>
  <si>
    <t>UGA</t>
  </si>
  <si>
    <t>ウクライナ</t>
  </si>
  <si>
    <t>UKR</t>
  </si>
  <si>
    <t>ウズベキスタン</t>
  </si>
  <si>
    <t>UZB</t>
  </si>
  <si>
    <t>ウルグアイ</t>
  </si>
  <si>
    <t>URU</t>
  </si>
  <si>
    <t>英領バージン諸島</t>
  </si>
  <si>
    <t>IVB</t>
  </si>
  <si>
    <t>エクアドル</t>
  </si>
  <si>
    <t>ECU</t>
  </si>
  <si>
    <t>エジプト</t>
  </si>
  <si>
    <t>EGY</t>
  </si>
  <si>
    <t>エストニア</t>
  </si>
  <si>
    <t>EST</t>
  </si>
  <si>
    <t>エチオピア</t>
  </si>
  <si>
    <t>ETH</t>
  </si>
  <si>
    <t>エリトリア</t>
  </si>
  <si>
    <t>ERI</t>
  </si>
  <si>
    <t>エルサルバドル</t>
  </si>
  <si>
    <t>ESA</t>
  </si>
  <si>
    <t>オーストラリア</t>
  </si>
  <si>
    <t>AUS</t>
  </si>
  <si>
    <t>オーストリア</t>
  </si>
  <si>
    <t>AUT</t>
  </si>
  <si>
    <t>オマーン</t>
  </si>
  <si>
    <t>OMA</t>
  </si>
  <si>
    <t>オランダ</t>
  </si>
  <si>
    <t>NED</t>
  </si>
  <si>
    <t>ガーナ</t>
  </si>
  <si>
    <t>GHA</t>
  </si>
  <si>
    <t>カボベルデ</t>
  </si>
  <si>
    <t>CPV</t>
  </si>
  <si>
    <t>ガイアナ</t>
  </si>
  <si>
    <t>GUY</t>
  </si>
  <si>
    <t>カザフスタン</t>
  </si>
  <si>
    <t>KAZ</t>
  </si>
  <si>
    <t>カタール</t>
  </si>
  <si>
    <t>QAT</t>
  </si>
  <si>
    <t>カナダ</t>
  </si>
  <si>
    <t>CAN</t>
  </si>
  <si>
    <t>ガボン</t>
  </si>
  <si>
    <t>GAB</t>
  </si>
  <si>
    <t>カメルーン</t>
  </si>
  <si>
    <t>CMR</t>
  </si>
  <si>
    <t>ガンビア</t>
  </si>
  <si>
    <t>GAM</t>
  </si>
  <si>
    <t>カンボジア</t>
  </si>
  <si>
    <t>CAM</t>
  </si>
  <si>
    <t>朝鮮民主主義人民共和国</t>
  </si>
  <si>
    <t>PRK</t>
  </si>
  <si>
    <t>北マリアナ諸島</t>
  </si>
  <si>
    <t>NMI</t>
  </si>
  <si>
    <t>ギニア</t>
  </si>
  <si>
    <t>GUI</t>
  </si>
  <si>
    <t>ギニアビサウ</t>
  </si>
  <si>
    <t>GBS</t>
  </si>
  <si>
    <t>キプロス</t>
  </si>
  <si>
    <t>CYP</t>
  </si>
  <si>
    <t>キューバ</t>
  </si>
  <si>
    <t>CUB</t>
  </si>
  <si>
    <t>ギリシャ</t>
  </si>
  <si>
    <t>GRE</t>
  </si>
  <si>
    <t>キリバス</t>
  </si>
  <si>
    <t>KIR</t>
  </si>
  <si>
    <t>キルギスタン</t>
  </si>
  <si>
    <t>KGZ</t>
  </si>
  <si>
    <t>グアテマラ</t>
  </si>
  <si>
    <t>GUA</t>
  </si>
  <si>
    <t>グアム</t>
  </si>
  <si>
    <t>GUM</t>
  </si>
  <si>
    <t>クウェート</t>
  </si>
  <si>
    <t>KUW</t>
  </si>
  <si>
    <t>クック諸島</t>
  </si>
  <si>
    <t>COK</t>
  </si>
  <si>
    <t>ジョージア</t>
  </si>
  <si>
    <t>GEO</t>
  </si>
  <si>
    <t>GBR</t>
  </si>
  <si>
    <t>グレナダ</t>
  </si>
  <si>
    <t>GRN</t>
  </si>
  <si>
    <t>クロアチア</t>
  </si>
  <si>
    <t>CRO</t>
  </si>
  <si>
    <t>ケイマン諸島</t>
  </si>
  <si>
    <t>CAY</t>
  </si>
  <si>
    <t>ニュージーランド</t>
  </si>
  <si>
    <t>NZL</t>
  </si>
  <si>
    <t>ネパール</t>
  </si>
  <si>
    <t>NEP</t>
  </si>
  <si>
    <t>ノーフォーク島</t>
  </si>
  <si>
    <t>NFI</t>
  </si>
  <si>
    <t>ノルウエー</t>
  </si>
  <si>
    <t>NOR</t>
  </si>
  <si>
    <t>バーレーン</t>
  </si>
  <si>
    <t>BRN</t>
  </si>
  <si>
    <t>ハイチ</t>
  </si>
  <si>
    <t>HAI</t>
  </si>
  <si>
    <t>パキスタン</t>
  </si>
  <si>
    <t>PAK</t>
  </si>
  <si>
    <t>バチカン市国</t>
  </si>
  <si>
    <t>VAT</t>
  </si>
  <si>
    <t>パナマ</t>
  </si>
  <si>
    <t>PAN</t>
  </si>
  <si>
    <t>半角英字大文字</t>
    <rPh sb="0" eb="2">
      <t>ハンカク</t>
    </rPh>
    <rPh sb="2" eb="4">
      <t>エイジ</t>
    </rPh>
    <rPh sb="4" eb="7">
      <t>オオモジ</t>
    </rPh>
    <phoneticPr fontId="2"/>
  </si>
  <si>
    <t>半角英字　先頭大文字　＋　小文字</t>
    <rPh sb="0" eb="2">
      <t>ハンカク</t>
    </rPh>
    <rPh sb="2" eb="4">
      <t>エイジ</t>
    </rPh>
    <rPh sb="5" eb="7">
      <t>セントウ</t>
    </rPh>
    <rPh sb="7" eb="10">
      <t>オオモジ</t>
    </rPh>
    <rPh sb="13" eb="16">
      <t>コモジ</t>
    </rPh>
    <phoneticPr fontId="2"/>
  </si>
  <si>
    <t>未入力は日本とみなします</t>
    <rPh sb="0" eb="3">
      <t>ミニュウリョク</t>
    </rPh>
    <rPh sb="4" eb="6">
      <t>ニホン</t>
    </rPh>
    <phoneticPr fontId="2"/>
  </si>
  <si>
    <t>yyyy/mm/dd</t>
  </si>
  <si>
    <t>半角数字および"/"
生年（西暦4桁）/月/日</t>
    <rPh sb="0" eb="2">
      <t>ハンカク</t>
    </rPh>
    <rPh sb="2" eb="4">
      <t>スウジ</t>
    </rPh>
    <phoneticPr fontId="2"/>
  </si>
  <si>
    <t>バヌアツ</t>
  </si>
  <si>
    <t>VAN</t>
  </si>
  <si>
    <t>バハマ</t>
  </si>
  <si>
    <t>BAH</t>
  </si>
  <si>
    <t>パプアニューギニア</t>
  </si>
  <si>
    <t>PNG</t>
  </si>
  <si>
    <t>バミューダ</t>
  </si>
  <si>
    <t>BER</t>
  </si>
  <si>
    <t>パラオ</t>
  </si>
  <si>
    <t>PLW</t>
  </si>
  <si>
    <t>パラグアイ</t>
  </si>
  <si>
    <t>PAR</t>
  </si>
  <si>
    <t>バルバドス</t>
  </si>
  <si>
    <t>BAR</t>
  </si>
  <si>
    <t>ハンガリー</t>
  </si>
  <si>
    <t>HUN</t>
  </si>
  <si>
    <t>バングラデシュ</t>
  </si>
  <si>
    <t>BAN</t>
  </si>
  <si>
    <t>東ティモール</t>
  </si>
  <si>
    <t>TLS</t>
  </si>
  <si>
    <t>フィジー</t>
  </si>
  <si>
    <t>FIJ</t>
  </si>
  <si>
    <t>フィリピン</t>
  </si>
  <si>
    <t>PHI</t>
  </si>
  <si>
    <t>フィンランド</t>
  </si>
  <si>
    <t>FIN</t>
  </si>
  <si>
    <t>ブータン</t>
  </si>
  <si>
    <t>BHU</t>
  </si>
  <si>
    <t>プエルトリコ</t>
  </si>
  <si>
    <t>PUR</t>
  </si>
  <si>
    <t>ブラジル</t>
  </si>
  <si>
    <t>BRA</t>
  </si>
  <si>
    <t>FRA</t>
  </si>
  <si>
    <t>仏領ポリネシア</t>
  </si>
  <si>
    <t>PYF</t>
  </si>
  <si>
    <t>ブルガリア</t>
  </si>
  <si>
    <t>BUL</t>
  </si>
  <si>
    <t>ブルキナファソ</t>
  </si>
  <si>
    <t>BUR</t>
  </si>
  <si>
    <t>ブルネイ</t>
  </si>
  <si>
    <t>BRU</t>
  </si>
  <si>
    <t>ブルンジ</t>
  </si>
  <si>
    <t>BDI</t>
  </si>
  <si>
    <t>米領サモア</t>
  </si>
  <si>
    <t>ASA</t>
  </si>
  <si>
    <t>米領バージン諸島</t>
  </si>
  <si>
    <t>ISV</t>
  </si>
  <si>
    <t>ベトナム</t>
  </si>
  <si>
    <t>VIE</t>
  </si>
  <si>
    <t>ベニン</t>
  </si>
  <si>
    <t>BEN</t>
  </si>
  <si>
    <t>ベネズエラ</t>
  </si>
  <si>
    <t>VEN</t>
  </si>
  <si>
    <t>ベラルーシ</t>
  </si>
  <si>
    <t>BLR</t>
  </si>
  <si>
    <t>ベリーズ</t>
  </si>
  <si>
    <t>BIZ</t>
  </si>
  <si>
    <t>ペルー</t>
  </si>
  <si>
    <t>PER</t>
  </si>
  <si>
    <t>ベルギー</t>
  </si>
  <si>
    <t>BEL</t>
  </si>
  <si>
    <t>ポーランド</t>
  </si>
  <si>
    <t>POL</t>
  </si>
  <si>
    <t>ボスニア・ヘルツェゴビナ</t>
  </si>
  <si>
    <t>BIH</t>
  </si>
  <si>
    <t>ボツワナ</t>
  </si>
  <si>
    <t>BOT</t>
  </si>
  <si>
    <t>ケニア</t>
  </si>
  <si>
    <t>KEN</t>
  </si>
  <si>
    <t>コートジボアール</t>
  </si>
  <si>
    <t>CIV</t>
  </si>
  <si>
    <t>コスタリカ</t>
  </si>
  <si>
    <t>CRC</t>
  </si>
  <si>
    <t>コモロ</t>
  </si>
  <si>
    <t>COM</t>
  </si>
  <si>
    <t>コロンビア</t>
  </si>
  <si>
    <t>COL</t>
  </si>
  <si>
    <t>コンゴ</t>
  </si>
  <si>
    <t>CGO</t>
  </si>
  <si>
    <t>コンゴ民主共和国</t>
  </si>
  <si>
    <t>COD</t>
  </si>
  <si>
    <t>サウジアラビア</t>
  </si>
  <si>
    <t>KSA</t>
  </si>
  <si>
    <t>サモア</t>
  </si>
  <si>
    <t>SAM</t>
  </si>
  <si>
    <t>サントメプリンシペ</t>
  </si>
  <si>
    <t>STP</t>
  </si>
  <si>
    <t>ザンビア</t>
  </si>
  <si>
    <t>ZAM</t>
  </si>
  <si>
    <t>サンマリノ</t>
  </si>
  <si>
    <t>SMR</t>
  </si>
  <si>
    <t>シエラレオネ</t>
  </si>
  <si>
    <t>SLE</t>
  </si>
  <si>
    <t>ジブチ</t>
  </si>
  <si>
    <t>DJI</t>
  </si>
  <si>
    <t>ジブラルタル</t>
  </si>
  <si>
    <t>GIB</t>
  </si>
  <si>
    <t>ジャマイカ</t>
  </si>
  <si>
    <t>JAM</t>
  </si>
  <si>
    <t>シリア</t>
  </si>
  <si>
    <t>SYR</t>
  </si>
  <si>
    <t>SGP</t>
  </si>
  <si>
    <t>ジンバブエ</t>
  </si>
  <si>
    <t>ZIM</t>
  </si>
  <si>
    <t>スイス</t>
  </si>
  <si>
    <t>SUI</t>
  </si>
  <si>
    <t>スウェーデン</t>
  </si>
  <si>
    <t>SWE</t>
  </si>
  <si>
    <t>スーダン</t>
  </si>
  <si>
    <t>SUD</t>
  </si>
  <si>
    <t>スペイン</t>
  </si>
  <si>
    <t>ESP</t>
  </si>
  <si>
    <t>スリナム</t>
  </si>
  <si>
    <t>SUR</t>
  </si>
  <si>
    <t>スリランカ</t>
  </si>
  <si>
    <t>SRI</t>
  </si>
  <si>
    <t>スロバキア</t>
  </si>
  <si>
    <t>SVK</t>
  </si>
  <si>
    <t>スロベニア</t>
  </si>
  <si>
    <t>SLO</t>
  </si>
  <si>
    <t>スワジランド</t>
  </si>
  <si>
    <t>SWZ</t>
  </si>
  <si>
    <t>パレスチナ</t>
  </si>
  <si>
    <t>PLE</t>
  </si>
  <si>
    <t>セーシェル</t>
  </si>
  <si>
    <t>SEY</t>
  </si>
  <si>
    <t>赤道ギニア</t>
  </si>
  <si>
    <t>GEQ</t>
  </si>
  <si>
    <t>セネガル</t>
  </si>
  <si>
    <t>SEN</t>
  </si>
  <si>
    <t>セルビア</t>
  </si>
  <si>
    <t>SRB</t>
  </si>
  <si>
    <t>セントクリストファーネビス</t>
  </si>
  <si>
    <t>SKN</t>
  </si>
  <si>
    <t>セントビンセント</t>
  </si>
  <si>
    <t>VIN</t>
  </si>
  <si>
    <t>セントルシア</t>
  </si>
  <si>
    <t>LCA</t>
  </si>
  <si>
    <t>ソマリア</t>
  </si>
  <si>
    <t>SOM</t>
  </si>
  <si>
    <t>ソロモン諸島</t>
  </si>
  <si>
    <t>SOL</t>
  </si>
  <si>
    <t>タークス・カイコス諸島</t>
  </si>
  <si>
    <t>TKS</t>
  </si>
  <si>
    <t>THA</t>
  </si>
  <si>
    <t>KOR</t>
  </si>
  <si>
    <t>チャイニーズ　タイペイ</t>
  </si>
  <si>
    <t>TPE</t>
  </si>
  <si>
    <t>タジキスタン</t>
  </si>
  <si>
    <t>TJK</t>
  </si>
  <si>
    <t>タンザニア</t>
  </si>
  <si>
    <t>TAN</t>
  </si>
  <si>
    <t>チェコ</t>
  </si>
  <si>
    <t>CZE</t>
  </si>
  <si>
    <t>チャド</t>
  </si>
  <si>
    <t>CHA</t>
  </si>
  <si>
    <t>中央アフリカ</t>
  </si>
  <si>
    <t>CAF</t>
  </si>
  <si>
    <t>CHN</t>
  </si>
  <si>
    <t>チュニジア</t>
  </si>
  <si>
    <t>TUN</t>
  </si>
  <si>
    <t>チリ</t>
  </si>
  <si>
    <t>CHI</t>
  </si>
  <si>
    <t>ツバル</t>
  </si>
  <si>
    <t>TUV</t>
  </si>
  <si>
    <t>デンマーク</t>
  </si>
  <si>
    <t>DEN</t>
  </si>
  <si>
    <t>ドイツ</t>
  </si>
  <si>
    <t>GER</t>
  </si>
  <si>
    <t>トーゴ</t>
  </si>
  <si>
    <t>TOG</t>
  </si>
  <si>
    <t>ドミニカ共和国</t>
  </si>
  <si>
    <t>DOM</t>
  </si>
  <si>
    <t>ドミニカ</t>
  </si>
  <si>
    <t>DMA</t>
  </si>
  <si>
    <t>トリニダード・トバゴ</t>
  </si>
  <si>
    <t>TTO</t>
  </si>
  <si>
    <t>トルクメニスタン</t>
  </si>
  <si>
    <t>TKM</t>
  </si>
  <si>
    <t>TUR</t>
  </si>
  <si>
    <t>トンガ</t>
  </si>
  <si>
    <t>TGA</t>
  </si>
  <si>
    <t>ナイジェリア</t>
  </si>
  <si>
    <t>NGR</t>
  </si>
  <si>
    <t>ナウル</t>
  </si>
  <si>
    <t>NRU</t>
  </si>
  <si>
    <t>ナミビア</t>
  </si>
  <si>
    <t>NAM</t>
  </si>
  <si>
    <t>ニウエ</t>
  </si>
  <si>
    <t>NIU</t>
  </si>
  <si>
    <t>ニカラグア</t>
  </si>
  <si>
    <t>NCA</t>
  </si>
  <si>
    <t>ニジェール</t>
  </si>
  <si>
    <t>NIG</t>
  </si>
  <si>
    <t>ヨルダン</t>
  </si>
  <si>
    <t>JOR</t>
  </si>
  <si>
    <t>ラオス</t>
  </si>
  <si>
    <t>LAO</t>
  </si>
  <si>
    <t>ボリビア</t>
  </si>
  <si>
    <t>BOL</t>
  </si>
  <si>
    <t>ポルトガル</t>
  </si>
  <si>
    <t>POR</t>
  </si>
  <si>
    <t>中国・香港</t>
  </si>
  <si>
    <t>HKG</t>
  </si>
  <si>
    <t>ホンジュラス</t>
  </si>
  <si>
    <t>HON</t>
  </si>
  <si>
    <t>マーシャル諸島</t>
  </si>
  <si>
    <t>MHL</t>
  </si>
  <si>
    <t>マカオ</t>
  </si>
  <si>
    <t>MAC</t>
  </si>
  <si>
    <t>マケドニア</t>
  </si>
  <si>
    <t>MKD</t>
  </si>
  <si>
    <t>マダガスカル</t>
  </si>
  <si>
    <t>MAD</t>
  </si>
  <si>
    <t>マラウイ</t>
  </si>
  <si>
    <t>MAW</t>
  </si>
  <si>
    <t>マリ</t>
  </si>
  <si>
    <t>MLI</t>
  </si>
  <si>
    <t>マルタ</t>
  </si>
  <si>
    <t>MLT</t>
  </si>
  <si>
    <t>マレーシア</t>
  </si>
  <si>
    <t>MAS</t>
  </si>
  <si>
    <t>ミクロネシア連邦</t>
  </si>
  <si>
    <t>FSM</t>
  </si>
  <si>
    <t>南アフリカ</t>
  </si>
  <si>
    <t>RSA</t>
  </si>
  <si>
    <t>南スーダン</t>
  </si>
  <si>
    <t>SSD</t>
  </si>
  <si>
    <t>ミャンマー</t>
  </si>
  <si>
    <t>MYA</t>
  </si>
  <si>
    <t>メキシコ</t>
  </si>
  <si>
    <t>MEX</t>
  </si>
  <si>
    <t>モーリシャス</t>
  </si>
  <si>
    <t>MRI</t>
  </si>
  <si>
    <t>モーリタニア</t>
  </si>
  <si>
    <t>MTN</t>
  </si>
  <si>
    <t>モザンビーク</t>
  </si>
  <si>
    <t>MOZ</t>
  </si>
  <si>
    <t>モナコ</t>
  </si>
  <si>
    <t>MON</t>
  </si>
  <si>
    <t>モルディブ</t>
  </si>
  <si>
    <t>MDV</t>
  </si>
  <si>
    <t>モルドバ</t>
  </si>
  <si>
    <t>MDA</t>
  </si>
  <si>
    <t>モロッコ</t>
  </si>
  <si>
    <t>MAR</t>
  </si>
  <si>
    <t>モンゴル</t>
  </si>
  <si>
    <t>MGL</t>
  </si>
  <si>
    <t>モンテネグロ</t>
  </si>
  <si>
    <t>MNE</t>
  </si>
  <si>
    <t>モントセラト</t>
  </si>
  <si>
    <t>MNT</t>
  </si>
  <si>
    <t>ラトビア</t>
  </si>
  <si>
    <t>LAT</t>
  </si>
  <si>
    <t>リトアニア</t>
  </si>
  <si>
    <t>LTU</t>
  </si>
  <si>
    <t>リビア</t>
  </si>
  <si>
    <t>LBA</t>
  </si>
  <si>
    <t>リヒテンシュタイン</t>
  </si>
  <si>
    <t>LIE</t>
  </si>
  <si>
    <t>リベリア</t>
  </si>
  <si>
    <t>LBR</t>
  </si>
  <si>
    <t>ルーマニア</t>
  </si>
  <si>
    <t>ROU</t>
  </si>
  <si>
    <t>ルクセンブルグ</t>
  </si>
  <si>
    <t>LUX</t>
  </si>
  <si>
    <t>ルワンダ</t>
  </si>
  <si>
    <t>RWA</t>
  </si>
  <si>
    <t>レソト</t>
  </si>
  <si>
    <t>LES</t>
  </si>
  <si>
    <t>レバノン</t>
  </si>
  <si>
    <t>LBN</t>
  </si>
  <si>
    <t>ロシア</t>
  </si>
  <si>
    <t>RUS</t>
  </si>
  <si>
    <t>コソボ</t>
  </si>
  <si>
    <t>KOS</t>
  </si>
  <si>
    <t>日本含む二重国籍　</t>
  </si>
  <si>
    <t>DUAL1</t>
  </si>
  <si>
    <t>日本含まない二重国籍</t>
  </si>
  <si>
    <t>DUAL2</t>
  </si>
  <si>
    <t>回答なし</t>
  </si>
  <si>
    <t>NOA</t>
  </si>
  <si>
    <t>※日本より以下は五十音順です。</t>
    <phoneticPr fontId="2"/>
  </si>
  <si>
    <t>※日本を含む二重国籍：217　回答なし：219　未入力は日本とみなします。</t>
    <phoneticPr fontId="2"/>
  </si>
  <si>
    <t>半角数字</t>
    <rPh sb="2" eb="3">
      <t>スウ</t>
    </rPh>
    <phoneticPr fontId="2"/>
  </si>
  <si>
    <t>英字表記</t>
    <rPh sb="0" eb="2">
      <t>エイジ</t>
    </rPh>
    <rPh sb="2" eb="4">
      <t>ヒョウキ</t>
    </rPh>
    <phoneticPr fontId="2"/>
  </si>
  <si>
    <r>
      <t xml:space="preserve">国番号
</t>
    </r>
    <r>
      <rPr>
        <sz val="6"/>
        <rFont val="ＭＳ 明朝"/>
        <family val="1"/>
        <charset val="128"/>
      </rPr>
      <t>(未入力:日本)</t>
    </r>
    <rPh sb="0" eb="1">
      <t>クニ</t>
    </rPh>
    <rPh sb="1" eb="3">
      <t>バンゴウ</t>
    </rPh>
    <rPh sb="9" eb="11">
      <t>ニホン</t>
    </rPh>
    <phoneticPr fontId="2"/>
  </si>
  <si>
    <t>国籍</t>
    <rPh sb="0" eb="2">
      <t>コクセキ</t>
    </rPh>
    <phoneticPr fontId="2"/>
  </si>
  <si>
    <t>先頭半角大文字
+半角小文字</t>
    <phoneticPr fontId="2"/>
  </si>
  <si>
    <t>性別番号</t>
  </si>
  <si>
    <t>姓</t>
  </si>
  <si>
    <t>姓2</t>
  </si>
  <si>
    <t>**</t>
  </si>
  <si>
    <t>男女混合</t>
  </si>
  <si>
    <t>男女個人</t>
    <rPh sb="0" eb="2">
      <t>ダンジョ</t>
    </rPh>
    <rPh sb="2" eb="4">
      <t>コジン</t>
    </rPh>
    <phoneticPr fontId="2"/>
  </si>
  <si>
    <t>No.</t>
    <phoneticPr fontId="2"/>
  </si>
  <si>
    <t>顧問(部長･監督･校長)名</t>
    <rPh sb="0" eb="2">
      <t>コモン</t>
    </rPh>
    <rPh sb="3" eb="5">
      <t>ブチョウ</t>
    </rPh>
    <rPh sb="6" eb="8">
      <t>カントク</t>
    </rPh>
    <rPh sb="9" eb="11">
      <t>コウチョウ</t>
    </rPh>
    <rPh sb="12" eb="13">
      <t>メイ</t>
    </rPh>
    <phoneticPr fontId="2"/>
  </si>
  <si>
    <t>ＡＢＣ共通</t>
    <rPh sb="3" eb="5">
      <t>キョウツウ</t>
    </rPh>
    <phoneticPr fontId="2"/>
  </si>
  <si>
    <t>ＢＣ共通</t>
    <rPh sb="2" eb="4">
      <t>キョウツウ</t>
    </rPh>
    <phoneticPr fontId="2"/>
  </si>
  <si>
    <t>登録番号</t>
  </si>
  <si>
    <t>競技者名</t>
  </si>
  <si>
    <t>所属名</t>
  </si>
  <si>
    <t>種別</t>
    <rPh sb="0" eb="2">
      <t>シュベツ</t>
    </rPh>
    <phoneticPr fontId="2"/>
  </si>
  <si>
    <t>種目</t>
    <rPh sb="0" eb="2">
      <t>シュモク</t>
    </rPh>
    <phoneticPr fontId="2"/>
  </si>
  <si>
    <t>学年</t>
    <rPh sb="0" eb="2">
      <t>ガクネン</t>
    </rPh>
    <phoneticPr fontId="2"/>
  </si>
  <si>
    <t>種目ｺｰﾄﾞ</t>
  </si>
  <si>
    <t>種目番号</t>
  </si>
  <si>
    <t>種目番号</t>
    <rPh sb="0" eb="2">
      <t>シュモク</t>
    </rPh>
    <phoneticPr fontId="2"/>
  </si>
  <si>
    <t>他登録府県</t>
    <rPh sb="0" eb="1">
      <t>タ</t>
    </rPh>
    <rPh sb="1" eb="3">
      <t>トウロク</t>
    </rPh>
    <phoneticPr fontId="2"/>
  </si>
  <si>
    <t>連番</t>
    <rPh sb="0" eb="2">
      <t>レンバン</t>
    </rPh>
    <phoneticPr fontId="2"/>
  </si>
  <si>
    <t>記録</t>
    <phoneticPr fontId="2"/>
  </si>
  <si>
    <t>エントリー元データ　個人</t>
    <rPh sb="5" eb="6">
      <t>モト</t>
    </rPh>
    <rPh sb="10" eb="12">
      <t>コジン</t>
    </rPh>
    <phoneticPr fontId="2"/>
  </si>
  <si>
    <t>種目名</t>
  </si>
  <si>
    <t>種目名</t>
    <phoneticPr fontId="2"/>
  </si>
  <si>
    <t>種目コード</t>
  </si>
  <si>
    <t>備考</t>
  </si>
  <si>
    <t>001</t>
  </si>
  <si>
    <t>002</t>
  </si>
  <si>
    <t>003</t>
  </si>
  <si>
    <t>004</t>
  </si>
  <si>
    <t>005</t>
  </si>
  <si>
    <t>006</t>
  </si>
  <si>
    <t>007</t>
  </si>
  <si>
    <t>008</t>
  </si>
  <si>
    <t>009</t>
  </si>
  <si>
    <t>010</t>
  </si>
  <si>
    <t>011</t>
  </si>
  <si>
    <t>012</t>
  </si>
  <si>
    <t>10000m</t>
  </si>
  <si>
    <t>013</t>
  </si>
  <si>
    <t>15000m</t>
  </si>
  <si>
    <t>014</t>
  </si>
  <si>
    <t>20000m</t>
  </si>
  <si>
    <t>015</t>
  </si>
  <si>
    <t>25000m</t>
  </si>
  <si>
    <t>016</t>
  </si>
  <si>
    <t>30000m</t>
  </si>
  <si>
    <t>017</t>
  </si>
  <si>
    <t>１時間走</t>
  </si>
  <si>
    <t>018</t>
  </si>
  <si>
    <t>１マイル</t>
  </si>
  <si>
    <t>019</t>
  </si>
  <si>
    <t>２マイル</t>
  </si>
  <si>
    <t>032</t>
  </si>
  <si>
    <t>033</t>
  </si>
  <si>
    <t>034</t>
  </si>
  <si>
    <t>037</t>
  </si>
  <si>
    <t>042</t>
  </si>
  <si>
    <t>044</t>
  </si>
  <si>
    <t>046</t>
  </si>
  <si>
    <t>051</t>
  </si>
  <si>
    <t>052</t>
  </si>
  <si>
    <t>053</t>
  </si>
  <si>
    <t>061</t>
  </si>
  <si>
    <t>062</t>
  </si>
  <si>
    <t>10000m競歩</t>
  </si>
  <si>
    <t>063</t>
  </si>
  <si>
    <t>20000m競歩</t>
  </si>
  <si>
    <t>064</t>
  </si>
  <si>
    <t>30000m競歩</t>
  </si>
  <si>
    <t>065</t>
  </si>
  <si>
    <t>50000m競歩</t>
  </si>
  <si>
    <t>066</t>
  </si>
  <si>
    <t>２時間競歩</t>
  </si>
  <si>
    <t>3000m競歩</t>
  </si>
  <si>
    <t>071</t>
  </si>
  <si>
    <t>走高跳</t>
  </si>
  <si>
    <t>072</t>
  </si>
  <si>
    <t>棒高跳</t>
  </si>
  <si>
    <t>073</t>
  </si>
  <si>
    <t>走幅跳</t>
  </si>
  <si>
    <t>074</t>
  </si>
  <si>
    <t>三段跳</t>
  </si>
  <si>
    <t>080</t>
  </si>
  <si>
    <t>081</t>
  </si>
  <si>
    <t>082</t>
  </si>
  <si>
    <t>083</t>
  </si>
  <si>
    <t>084</t>
  </si>
  <si>
    <t>085</t>
  </si>
  <si>
    <t>086</t>
  </si>
  <si>
    <t>087</t>
  </si>
  <si>
    <t>088</t>
  </si>
  <si>
    <t>089</t>
  </si>
  <si>
    <t>090</t>
  </si>
  <si>
    <t>091</t>
  </si>
  <si>
    <t>092</t>
  </si>
  <si>
    <t>093</t>
  </si>
  <si>
    <t>094</t>
  </si>
  <si>
    <t>102</t>
  </si>
  <si>
    <t>103</t>
  </si>
  <si>
    <t>104</t>
  </si>
  <si>
    <t>中男１００ｍＨ(83.8cm_8.50m)</t>
  </si>
  <si>
    <t>１００ｍＨ(83.8cm_8.5m)</t>
  </si>
  <si>
    <t>100mH(83.8cm_8.5m)</t>
  </si>
  <si>
    <t>中男１１０ｍＹＨ(91.4cm_9.14m)</t>
  </si>
  <si>
    <t>１１０ｍＵ18Ｈ(91.4cm_9.14m)</t>
  </si>
  <si>
    <t>110mU18H(91.4cm_9.14m)</t>
  </si>
  <si>
    <t>高男１１０ｍＪＨ(99.1cm_9.14m)</t>
  </si>
  <si>
    <t>１１０ｍＵ20Ｈ(99.1cm_9.14m)</t>
  </si>
  <si>
    <t>110mU20H(99.1cm_9.14m)</t>
  </si>
  <si>
    <t>男１１０ｍＨ(106.7cm_9.14m)</t>
  </si>
  <si>
    <t>１１０ｍＨ(106.7cm_9.14m)</t>
  </si>
  <si>
    <t>110mH(106.7cm_9.14m)</t>
  </si>
  <si>
    <t>男一般</t>
    <rPh sb="1" eb="3">
      <t>イッパン</t>
    </rPh>
    <phoneticPr fontId="2"/>
  </si>
  <si>
    <t>２００ｍＨ(76.2cm_18.29m)</t>
  </si>
  <si>
    <t>200mH(76.2cm_18.29m)</t>
  </si>
  <si>
    <t>男４００ｍＨ(76.2cm_35.0m)</t>
  </si>
  <si>
    <t>４００ｍＨ(76.2cm_35.0m)</t>
  </si>
  <si>
    <t>400mH(76.2cm_35.0m)</t>
  </si>
  <si>
    <t>男４００ｍＨ(91.4cm_35.0m)</t>
    <rPh sb="0" eb="1">
      <t>ダン</t>
    </rPh>
    <phoneticPr fontId="2"/>
  </si>
  <si>
    <t>４００ｍＨ(91.4cm_35.0m)</t>
  </si>
  <si>
    <t>400mH(91.4cm_35.0m)</t>
  </si>
  <si>
    <t>男一般_U20</t>
    <rPh sb="0" eb="1">
      <t>ダン</t>
    </rPh>
    <rPh sb="1" eb="3">
      <t>イッパン</t>
    </rPh>
    <phoneticPr fontId="2"/>
  </si>
  <si>
    <t>男３００ｍＨ(91.4cm_35.0m)</t>
  </si>
  <si>
    <t>３００ｍＨ(91.4cm_35.0m)</t>
  </si>
  <si>
    <t>300mU20H(91.4cm_35.0m)</t>
  </si>
  <si>
    <t>U20(男)</t>
  </si>
  <si>
    <t>男３００ｍＨ(83.8cm_35.0m)</t>
  </si>
  <si>
    <t>039</t>
  </si>
  <si>
    <t>３００ｍＨ(83.8cm_35.0m)</t>
  </si>
  <si>
    <t>300mU18H(83.8cm_35.0m)</t>
  </si>
  <si>
    <t>女８０ｍＨ(76.2cm_8.00m)</t>
  </si>
  <si>
    <t>８０ｍＨ(76.2cm_8.0m)</t>
  </si>
  <si>
    <t>80mH(76.2cm_8.0m)</t>
  </si>
  <si>
    <t>中女１００ｍＭＨ(76.2cm_8.00m)</t>
  </si>
  <si>
    <t>女１００ｍＹＨ(76.2cm_8.50m)</t>
  </si>
  <si>
    <t>１００ｍＵ18Ｈ(76.2cm_8.5m)</t>
  </si>
  <si>
    <t>100mU18H(76.2cm_8.5m)</t>
  </si>
  <si>
    <t>女１００ｍＨ(83.8cm_8.50m)</t>
  </si>
  <si>
    <t>女一般_U20</t>
    <rPh sb="1" eb="3">
      <t>イッパン</t>
    </rPh>
    <phoneticPr fontId="2"/>
  </si>
  <si>
    <t>２００ｍＨ(68.6cm_35.0m)</t>
  </si>
  <si>
    <t>200mH(68.6cm_35.0m)</t>
  </si>
  <si>
    <t>女４００ｍＨ(76.2cm_35.0m)</t>
  </si>
  <si>
    <t>女一般_U20</t>
  </si>
  <si>
    <t>３００ｍＨ(76.2cm_35.0m)</t>
  </si>
  <si>
    <t>300mH(76.2cm_35.0m)</t>
  </si>
  <si>
    <t>２０００ｍ障害(914mm)</t>
  </si>
  <si>
    <t>2000m障害(762mm)</t>
  </si>
  <si>
    <t>２０００ｍ障害(762mm)</t>
  </si>
  <si>
    <t>3000m障害(762mm)</t>
  </si>
  <si>
    <t>男</t>
    <rPh sb="0" eb="1">
      <t>ダン</t>
    </rPh>
    <phoneticPr fontId="2"/>
  </si>
  <si>
    <t>女</t>
    <rPh sb="0" eb="1">
      <t>ジョ</t>
    </rPh>
    <phoneticPr fontId="2"/>
  </si>
  <si>
    <t>四段跳</t>
    <rPh sb="0" eb="1">
      <t>４</t>
    </rPh>
    <phoneticPr fontId="2"/>
  </si>
  <si>
    <t>立幅跳</t>
    <rPh sb="0" eb="1">
      <t>タチ</t>
    </rPh>
    <rPh sb="1" eb="2">
      <t>ハバ</t>
    </rPh>
    <phoneticPr fontId="2"/>
  </si>
  <si>
    <t>男中Y砲丸投(5.000kg)</t>
    <rPh sb="1" eb="2">
      <t>チュウ</t>
    </rPh>
    <phoneticPr fontId="2"/>
  </si>
  <si>
    <t>女中男円盤投(1.000kg)</t>
    <rPh sb="1" eb="2">
      <t>チュウ</t>
    </rPh>
    <rPh sb="2" eb="3">
      <t>ダン</t>
    </rPh>
    <phoneticPr fontId="2"/>
  </si>
  <si>
    <t>男高Jrハンマー投(6.000kg)</t>
    <rPh sb="1" eb="2">
      <t>コウ</t>
    </rPh>
    <phoneticPr fontId="2"/>
  </si>
  <si>
    <t>男中Y円盤投(1.500kg)</t>
    <rPh sb="1" eb="2">
      <t>チュウ</t>
    </rPh>
    <phoneticPr fontId="2"/>
  </si>
  <si>
    <t>ジャベリックボール投</t>
    <rPh sb="9" eb="10">
      <t>ナ</t>
    </rPh>
    <phoneticPr fontId="2"/>
  </si>
  <si>
    <t>ｼﾞｬﾍﾞﾘｯｸﾎﾞｰﾙ投</t>
    <rPh sb="12" eb="13">
      <t>ナ</t>
    </rPh>
    <phoneticPr fontId="2"/>
  </si>
  <si>
    <t>男子</t>
    <rPh sb="0" eb="2">
      <t>ダンシ</t>
    </rPh>
    <phoneticPr fontId="2"/>
  </si>
  <si>
    <t>男４種競技１１０ｍＨ</t>
    <rPh sb="0" eb="1">
      <t>オトコ</t>
    </rPh>
    <phoneticPr fontId="2"/>
  </si>
  <si>
    <t>四種110mH</t>
    <rPh sb="0" eb="1">
      <t>4</t>
    </rPh>
    <phoneticPr fontId="2"/>
  </si>
  <si>
    <t>女子</t>
    <rPh sb="0" eb="2">
      <t>ジョシ</t>
    </rPh>
    <phoneticPr fontId="2"/>
  </si>
  <si>
    <t>小コンバインドＡ総合得点</t>
    <rPh sb="0" eb="1">
      <t>ショウ</t>
    </rPh>
    <phoneticPr fontId="2"/>
  </si>
  <si>
    <t>215</t>
  </si>
  <si>
    <t>小学生男女</t>
    <rPh sb="0" eb="3">
      <t>ショウガクセイ</t>
    </rPh>
    <rPh sb="3" eb="5">
      <t>ダンジョ</t>
    </rPh>
    <phoneticPr fontId="2"/>
  </si>
  <si>
    <t>小ｺﾝﾊﾞｲﾝﾄﾞA８０ｍＨ(70.0cm_7.0m)</t>
    <rPh sb="0" eb="1">
      <t>ショウ</t>
    </rPh>
    <phoneticPr fontId="2"/>
  </si>
  <si>
    <t>429215</t>
  </si>
  <si>
    <t>ｺﾝﾊﾞｲﾝﾄﾞA８０ｍＨ(70.0cm_7.0m)</t>
  </si>
  <si>
    <t>ｺﾝﾊﾞｲﾝﾄﾞA80mH(70.0cm_7.0m)</t>
  </si>
  <si>
    <t>598215</t>
  </si>
  <si>
    <t>小コンバインドＢ総合得点</t>
    <rPh sb="0" eb="1">
      <t>ショウ</t>
    </rPh>
    <phoneticPr fontId="2"/>
  </si>
  <si>
    <t>220</t>
  </si>
  <si>
    <t>073220</t>
  </si>
  <si>
    <t>494220</t>
  </si>
  <si>
    <t>５０ｍ</t>
  </si>
  <si>
    <t>50m</t>
  </si>
  <si>
    <t>６０ｍＨ(60.0cm_6.0m)</t>
  </si>
  <si>
    <t>60mH(60.0cm_6.0m)</t>
  </si>
  <si>
    <t>小</t>
    <rPh sb="0" eb="1">
      <t>ショウ</t>
    </rPh>
    <phoneticPr fontId="2"/>
  </si>
  <si>
    <t>８０ｍＨ(70.0cm_7.0m)</t>
  </si>
  <si>
    <t>80mH(70.0cm_7.0m)</t>
  </si>
  <si>
    <t>二段跳</t>
    <rPh sb="0" eb="1">
      <t>２</t>
    </rPh>
    <phoneticPr fontId="2"/>
  </si>
  <si>
    <t>473</t>
  </si>
  <si>
    <t>474</t>
  </si>
  <si>
    <t>478</t>
  </si>
  <si>
    <t>立三段跳</t>
    <rPh sb="0" eb="1">
      <t>タチ</t>
    </rPh>
    <rPh sb="1" eb="2">
      <t>３</t>
    </rPh>
    <phoneticPr fontId="2"/>
  </si>
  <si>
    <t>479</t>
  </si>
  <si>
    <t>494</t>
  </si>
  <si>
    <t>ソフトボール投</t>
    <rPh sb="6" eb="7">
      <t>ナ</t>
    </rPh>
    <phoneticPr fontId="2"/>
  </si>
  <si>
    <t>495</t>
  </si>
  <si>
    <t>ｿﾌﾄﾎﾞｰﾙ投</t>
    <rPh sb="7" eb="8">
      <t>ナ</t>
    </rPh>
    <phoneticPr fontId="2"/>
  </si>
  <si>
    <t>ハンドボール投</t>
    <rPh sb="6" eb="7">
      <t>ナ</t>
    </rPh>
    <phoneticPr fontId="2"/>
  </si>
  <si>
    <t>496</t>
  </si>
  <si>
    <t>ﾊﾝﾄﾞﾎﾞｰﾙ投</t>
    <rPh sb="8" eb="9">
      <t>ナ</t>
    </rPh>
    <phoneticPr fontId="2"/>
  </si>
  <si>
    <t>ビーンバッグ投</t>
    <rPh sb="6" eb="7">
      <t>ナ</t>
    </rPh>
    <phoneticPr fontId="2"/>
  </si>
  <si>
    <t>497</t>
  </si>
  <si>
    <t>ﾋﾞｰﾝﾊﾞｯｸﾞ投</t>
    <rPh sb="9" eb="10">
      <t>ナ</t>
    </rPh>
    <phoneticPr fontId="2"/>
  </si>
  <si>
    <t>こん棒投</t>
    <rPh sb="2" eb="3">
      <t>ボウ</t>
    </rPh>
    <rPh sb="3" eb="4">
      <t>ナ</t>
    </rPh>
    <phoneticPr fontId="2"/>
  </si>
  <si>
    <t>498</t>
  </si>
  <si>
    <t>ｺﾝﾎﾞｳ投</t>
    <rPh sb="5" eb="6">
      <t>ナ</t>
    </rPh>
    <phoneticPr fontId="2"/>
  </si>
  <si>
    <t>ヴォーテックス投</t>
  </si>
  <si>
    <t>499</t>
  </si>
  <si>
    <t>ｳﾞｫｰﾃｯｸｽ投</t>
  </si>
  <si>
    <t>走高跳(試技2回)</t>
  </si>
  <si>
    <t>598</t>
  </si>
  <si>
    <t>棒高跳(試技2回)</t>
    <rPh sb="0" eb="1">
      <t>ボウ</t>
    </rPh>
    <phoneticPr fontId="2"/>
  </si>
  <si>
    <t>599</t>
  </si>
  <si>
    <t>低学年４×１００ｍ</t>
    <rPh sb="0" eb="3">
      <t>テイガクネン</t>
    </rPh>
    <phoneticPr fontId="2"/>
  </si>
  <si>
    <t>メドレーリレー</t>
  </si>
  <si>
    <t>100+200+300+400mR</t>
  </si>
  <si>
    <t>611</t>
  </si>
  <si>
    <t>1200+400+800+1600m</t>
  </si>
  <si>
    <t>ﾃﾞｨｽﾀﾝｽﾒﾄﾞﾚｰﾘﾚｰ</t>
  </si>
  <si>
    <t>８×１００ｍ</t>
  </si>
  <si>
    <t>691</t>
  </si>
  <si>
    <t>8×100mR</t>
  </si>
  <si>
    <t>６×１００ｍ</t>
  </si>
  <si>
    <t>692</t>
  </si>
  <si>
    <t>6×100mR</t>
  </si>
  <si>
    <t>たけびし</t>
  </si>
  <si>
    <t>はごろも</t>
  </si>
  <si>
    <t>競技場0</t>
  </si>
  <si>
    <t xml:space="preserve"> </t>
    <phoneticPr fontId="2"/>
  </si>
  <si>
    <t>京都選手権申込2021京洛AC.xls</t>
    <rPh sb="0" eb="2">
      <t>キョウト</t>
    </rPh>
    <rPh sb="2" eb="5">
      <t>センシュケン</t>
    </rPh>
    <rPh sb="5" eb="7">
      <t>モウシコ</t>
    </rPh>
    <rPh sb="11" eb="13">
      <t>キョウラク</t>
    </rPh>
    <phoneticPr fontId="2"/>
  </si>
  <si>
    <t>京都選手権申込2021京都陸協都太郎.xls</t>
    <rPh sb="13" eb="14">
      <t>リク</t>
    </rPh>
    <rPh sb="14" eb="15">
      <t>キョウ</t>
    </rPh>
    <rPh sb="15" eb="16">
      <t>ミヤコ</t>
    </rPh>
    <rPh sb="16" eb="18">
      <t>タロウ</t>
    </rPh>
    <phoneticPr fontId="2"/>
  </si>
  <si>
    <t>京都産業大</t>
  </si>
  <si>
    <t>・全てのシートについて削除・名前の変更等あらゆる変更は禁止です。</t>
    <rPh sb="1" eb="2">
      <t>スベ</t>
    </rPh>
    <rPh sb="11" eb="13">
      <t>サクジョ</t>
    </rPh>
    <rPh sb="14" eb="16">
      <t>ナマエ</t>
    </rPh>
    <rPh sb="17" eb="19">
      <t>ヘンコウ</t>
    </rPh>
    <rPh sb="19" eb="20">
      <t>トウ</t>
    </rPh>
    <rPh sb="24" eb="26">
      <t>ヘンコウ</t>
    </rPh>
    <rPh sb="27" eb="29">
      <t>キンシ</t>
    </rPh>
    <phoneticPr fontId="2"/>
  </si>
  <si>
    <t>１００ｍＭＨ(76.2cm_8.0m)</t>
  </si>
  <si>
    <t>100mMH(76.2cm_8.0m)</t>
  </si>
  <si>
    <t>８０ｍＨ(76.2cm_7.0m)</t>
  </si>
  <si>
    <t>80mH(76.2cm_7.0m)</t>
  </si>
  <si>
    <t>※プログラムは1エントリーにつき1部責任購入です</t>
    <phoneticPr fontId="2"/>
  </si>
  <si>
    <t>・プログラム購入希望欄には半角数字で入力してください。</t>
    <phoneticPr fontId="2"/>
  </si>
  <si>
    <t>　※プログラムは1エントリーにつき1部責任購入です。</t>
    <phoneticPr fontId="2"/>
  </si>
  <si>
    <t>京都陸上競技協会各種競技会　申込について</t>
    <rPh sb="0" eb="2">
      <t>キョウト</t>
    </rPh>
    <rPh sb="6" eb="8">
      <t>キョウカイ</t>
    </rPh>
    <rPh sb="8" eb="10">
      <t>カクシュ</t>
    </rPh>
    <rPh sb="10" eb="13">
      <t>キョウギカイ</t>
    </rPh>
    <phoneticPr fontId="2"/>
  </si>
  <si>
    <t>1エントリーにつき1部責任購入です。</t>
    <rPh sb="10" eb="11">
      <t>ブ</t>
    </rPh>
    <rPh sb="11" eb="15">
      <t>セキニンコウニュウ</t>
    </rPh>
    <phoneticPr fontId="2"/>
  </si>
  <si>
    <t>京都府高校Summer Game</t>
  </si>
  <si>
    <t>2000m障害(914mm)</t>
  </si>
  <si>
    <t>3000m障害(914mm)</t>
  </si>
  <si>
    <t>８０ｍＨ(70.0cm_8.0m)</t>
  </si>
  <si>
    <t>532</t>
  </si>
  <si>
    <t>80mH(70.0cm_8.0m)</t>
  </si>
  <si>
    <t>１００ｍＨ(83.8cm_8.0m)</t>
  </si>
  <si>
    <t>535</t>
  </si>
  <si>
    <t>100mH(83.8cm_8.0m)</t>
  </si>
  <si>
    <t>２００ｍＨ(70.0cm_35.0m)</t>
  </si>
  <si>
    <t>536</t>
  </si>
  <si>
    <t>200mH(70.0cm_35.0m)</t>
  </si>
  <si>
    <t>300mH(70.0cm_35.0m)</t>
  </si>
  <si>
    <t>551</t>
  </si>
  <si>
    <t>400mH(83.8cm_35.0m)</t>
  </si>
  <si>
    <t>552</t>
  </si>
  <si>
    <t>立五段跳</t>
    <rPh sb="0" eb="1">
      <t>タチ</t>
    </rPh>
    <rPh sb="1" eb="2">
      <t>５</t>
    </rPh>
    <phoneticPr fontId="2"/>
  </si>
  <si>
    <t>通常の競技会では使用しません</t>
    <rPh sb="0" eb="2">
      <t>ツウジョウ</t>
    </rPh>
    <rPh sb="3" eb="6">
      <t>キョウギカイ</t>
    </rPh>
    <rPh sb="8" eb="10">
      <t>シヨウ</t>
    </rPh>
    <phoneticPr fontId="2"/>
  </si>
  <si>
    <t>府高校ユース</t>
  </si>
  <si>
    <t>所属名略称（全角７文字以内）</t>
    <rPh sb="3" eb="5">
      <t>リャクショウ</t>
    </rPh>
    <phoneticPr fontId="2"/>
  </si>
  <si>
    <t>所属名略称ﾖﾐ（半角11文字以内）</t>
  </si>
  <si>
    <t>申込責任者住所・郵便番号</t>
    <rPh sb="8" eb="12">
      <t>ユウビンバンゴウ</t>
    </rPh>
    <phoneticPr fontId="2"/>
  </si>
  <si>
    <t>申込責任者電話番号・自宅(または携帯)</t>
  </si>
  <si>
    <t>　　　　　　　　　　　　　　・勤務先（任意）</t>
    <rPh sb="19" eb="21">
      <t>ニンイ</t>
    </rPh>
    <phoneticPr fontId="2"/>
  </si>
  <si>
    <t>申込責任者FAX番号（任意）・自宅</t>
    <rPh sb="0" eb="2">
      <t>モウシコミ</t>
    </rPh>
    <rPh sb="2" eb="5">
      <t>セキニンシャ</t>
    </rPh>
    <rPh sb="8" eb="10">
      <t>バンゴウ</t>
    </rPh>
    <rPh sb="11" eb="13">
      <t>ニンイ</t>
    </rPh>
    <phoneticPr fontId="2"/>
  </si>
  <si>
    <t>　　　　　　　　　　　　　　　　　・勤務先</t>
  </si>
  <si>
    <t>⑱</t>
    <phoneticPr fontId="2"/>
  </si>
  <si>
    <t>申込責任者E-Mailアドレス(強く要請)</t>
    <rPh sb="16" eb="17">
      <t>ツヨ</t>
    </rPh>
    <rPh sb="18" eb="20">
      <t>ヨウセイ</t>
    </rPh>
    <phoneticPr fontId="2"/>
  </si>
  <si>
    <t>　　　　　　　　　　・住所</t>
    <rPh sb="11" eb="13">
      <t>ジュウショ</t>
    </rPh>
    <phoneticPr fontId="2"/>
  </si>
  <si>
    <t>男女
番号</t>
    <rPh sb="0" eb="1">
      <t>ダン</t>
    </rPh>
    <rPh sb="3" eb="5">
      <t>バンゴウ</t>
    </rPh>
    <phoneticPr fontId="2"/>
  </si>
  <si>
    <t>個人男女番号</t>
    <rPh sb="0" eb="2">
      <t>コジン</t>
    </rPh>
    <rPh sb="2" eb="3">
      <t>ダン</t>
    </rPh>
    <rPh sb="4" eb="6">
      <t>バンゴウ</t>
    </rPh>
    <phoneticPr fontId="2"/>
  </si>
  <si>
    <t>チーム男女番号</t>
    <rPh sb="3" eb="4">
      <t>ダン</t>
    </rPh>
    <rPh sb="5" eb="7">
      <t>バンゴウ</t>
    </rPh>
    <phoneticPr fontId="2"/>
  </si>
  <si>
    <t>のみ↓</t>
    <phoneticPr fontId="2"/>
  </si>
  <si>
    <t>所属名ﾖﾐ（半角ｶﾀｶﾅ）</t>
    <rPh sb="0" eb="3">
      <t>ショゾクメイ</t>
    </rPh>
    <rPh sb="6" eb="8">
      <t>ハンカク</t>
    </rPh>
    <phoneticPr fontId="2"/>
  </si>
  <si>
    <t>所属名（全角）</t>
    <rPh sb="0" eb="3">
      <t>ショゾクメイ</t>
    </rPh>
    <rPh sb="4" eb="6">
      <t>ゼンカク</t>
    </rPh>
    <phoneticPr fontId="2"/>
  </si>
  <si>
    <t>所属FAX番号（任意）</t>
    <rPh sb="0" eb="2">
      <t>ショゾク</t>
    </rPh>
    <rPh sb="5" eb="7">
      <t>バンゴウ</t>
    </rPh>
    <rPh sb="8" eb="10">
      <t>ニンイ</t>
    </rPh>
    <phoneticPr fontId="2"/>
  </si>
  <si>
    <t>AAAA</t>
  </si>
  <si>
    <t>BBBB</t>
  </si>
  <si>
    <t>CCCC</t>
  </si>
  <si>
    <t>DDDD</t>
  </si>
  <si>
    <t>EEEE</t>
  </si>
  <si>
    <t>Vvvv</t>
  </si>
  <si>
    <t>Wwww</t>
  </si>
  <si>
    <t>Xxxx</t>
  </si>
  <si>
    <t>Yyyy</t>
  </si>
  <si>
    <t>Zzzz</t>
  </si>
  <si>
    <t>基本データの所属名略称が反映されます。</t>
    <rPh sb="0" eb="2">
      <t>キホン</t>
    </rPh>
    <rPh sb="6" eb="8">
      <t>ショゾク</t>
    </rPh>
    <rPh sb="8" eb="9">
      <t>メイ</t>
    </rPh>
    <rPh sb="9" eb="11">
      <t>リャクショウ</t>
    </rPh>
    <rPh sb="12" eb="14">
      <t>ハンエイ</t>
    </rPh>
    <phoneticPr fontId="2"/>
  </si>
  <si>
    <t>FFFF</t>
  </si>
  <si>
    <t>GGGG</t>
  </si>
  <si>
    <t>HHHH</t>
  </si>
  <si>
    <t>IIII</t>
  </si>
  <si>
    <t>JJJJ</t>
  </si>
  <si>
    <t>Uuuu</t>
  </si>
  <si>
    <t>Tttt</t>
  </si>
  <si>
    <t>Ssss</t>
  </si>
  <si>
    <t>Rrrr</t>
  </si>
  <si>
    <t>Qqqq</t>
  </si>
  <si>
    <t>原則として網掛け部分には入力しないでください。</t>
    <phoneticPr fontId="2"/>
  </si>
  <si>
    <t>-</t>
  </si>
  <si>
    <t>AAAA Vvvv</t>
  </si>
  <si>
    <t>BBBB Wwww</t>
  </si>
  <si>
    <t>CCCC Xxxx</t>
  </si>
  <si>
    <t>DDDD Yyyy</t>
  </si>
  <si>
    <t>EEEE Zzzz</t>
  </si>
  <si>
    <t>FFFF Uuuu</t>
  </si>
  <si>
    <t>GGGG Tttt</t>
  </si>
  <si>
    <t>HHHH Ssss</t>
  </si>
  <si>
    <t>IIII Rrrr</t>
  </si>
  <si>
    <t>JJJJ Qqqq</t>
  </si>
  <si>
    <t>###</t>
  </si>
  <si>
    <t>###</t>
    <phoneticPr fontId="2"/>
  </si>
  <si>
    <t>EEEE Zzzz</t>
    <phoneticPr fontId="2"/>
  </si>
  <si>
    <r>
      <t>・</t>
    </r>
    <r>
      <rPr>
        <b/>
        <i/>
        <sz val="18"/>
        <color indexed="10"/>
        <rFont val="ＭＳ ゴシック"/>
        <family val="3"/>
        <charset val="128"/>
      </rPr>
      <t>登録番号（ﾅﾝﾊﾞｰ）はＬ列のみ</t>
    </r>
    <r>
      <rPr>
        <sz val="16"/>
        <rFont val="ＭＳ ゴシック"/>
        <family val="3"/>
        <charset val="128"/>
      </rPr>
      <t>に入力してください。</t>
    </r>
    <rPh sb="1" eb="3">
      <t>トウロク</t>
    </rPh>
    <rPh sb="3" eb="5">
      <t>バンゴウ</t>
    </rPh>
    <rPh sb="14" eb="15">
      <t>レツ</t>
    </rPh>
    <rPh sb="18" eb="20">
      <t>ニュウリョク</t>
    </rPh>
    <phoneticPr fontId="2"/>
  </si>
  <si>
    <t>　（ただし、京都府中体連所属の場合のみＬ列に学校番号、Ｍ列-（半角ハイフン）、Ｎ列に個人番号を入力してください。）</t>
    <rPh sb="6" eb="9">
      <t>キョウトフ</t>
    </rPh>
    <rPh sb="9" eb="12">
      <t>チュウタイレン</t>
    </rPh>
    <rPh sb="12" eb="14">
      <t>ショゾク</t>
    </rPh>
    <rPh sb="15" eb="17">
      <t>バアイ</t>
    </rPh>
    <rPh sb="20" eb="21">
      <t>レツ</t>
    </rPh>
    <rPh sb="22" eb="24">
      <t>ガッコウ</t>
    </rPh>
    <rPh sb="24" eb="26">
      <t>バンゴウ</t>
    </rPh>
    <rPh sb="28" eb="29">
      <t>レツ</t>
    </rPh>
    <rPh sb="31" eb="33">
      <t>ハンカク</t>
    </rPh>
    <rPh sb="40" eb="41">
      <t>レツ</t>
    </rPh>
    <rPh sb="42" eb="44">
      <t>コジン</t>
    </rPh>
    <rPh sb="44" eb="46">
      <t>バンゴウ</t>
    </rPh>
    <rPh sb="47" eb="49">
      <t>ニュウリョク</t>
    </rPh>
    <phoneticPr fontId="2"/>
  </si>
  <si>
    <r>
      <t>・国籍　国番号欄（Ｔ列）に国番号を入力してください（参照テーブルシートをご覧ください）。</t>
    </r>
    <r>
      <rPr>
        <b/>
        <i/>
        <u/>
        <sz val="16"/>
        <color indexed="10"/>
        <rFont val="ＭＳ ゴシック"/>
        <family val="3"/>
        <charset val="128"/>
      </rPr>
      <t>ただし未入力は日本とみなします</t>
    </r>
    <r>
      <rPr>
        <b/>
        <i/>
        <sz val="16"/>
        <color indexed="10"/>
        <rFont val="ＭＳ ゴシック"/>
        <family val="3"/>
        <charset val="128"/>
      </rPr>
      <t>。</t>
    </r>
    <rPh sb="1" eb="3">
      <t>コクセキ</t>
    </rPh>
    <rPh sb="4" eb="5">
      <t>クニ</t>
    </rPh>
    <rPh sb="5" eb="7">
      <t>バンゴウ</t>
    </rPh>
    <rPh sb="7" eb="8">
      <t>ラン</t>
    </rPh>
    <rPh sb="10" eb="11">
      <t>レツ</t>
    </rPh>
    <rPh sb="13" eb="14">
      <t>クニ</t>
    </rPh>
    <rPh sb="14" eb="16">
      <t>バンゴウ</t>
    </rPh>
    <rPh sb="17" eb="19">
      <t>ニュウリョク</t>
    </rPh>
    <rPh sb="47" eb="50">
      <t>ミニュウリョク</t>
    </rPh>
    <rPh sb="51" eb="53">
      <t>ニホン</t>
    </rPh>
    <phoneticPr fontId="2"/>
  </si>
  <si>
    <t>・生年月日は生年（西暦4桁）/月/日、半角数字とスラッシュ"/"で入力してください。</t>
    <rPh sb="1" eb="3">
      <t>セイネン</t>
    </rPh>
    <rPh sb="3" eb="5">
      <t>ガッピ</t>
    </rPh>
    <rPh sb="6" eb="8">
      <t>セイネン</t>
    </rPh>
    <rPh sb="9" eb="11">
      <t>セイレキ</t>
    </rPh>
    <rPh sb="12" eb="13">
      <t>ケタ</t>
    </rPh>
    <rPh sb="15" eb="16">
      <t>ツキ</t>
    </rPh>
    <rPh sb="17" eb="18">
      <t>ヒ</t>
    </rPh>
    <rPh sb="19" eb="21">
      <t>ハンカク</t>
    </rPh>
    <rPh sb="21" eb="23">
      <t>スウジ</t>
    </rPh>
    <rPh sb="33" eb="35">
      <t>ニュウリョク</t>
    </rPh>
    <phoneticPr fontId="2"/>
  </si>
  <si>
    <t>山城地方陸上</t>
  </si>
  <si>
    <t>必要競技会のみ↓</t>
    <rPh sb="0" eb="2">
      <t>ヒツヨウ</t>
    </rPh>
    <rPh sb="2" eb="5">
      <t>キョウギカイ</t>
    </rPh>
    <phoneticPr fontId="2"/>
  </si>
  <si>
    <t>U16陸上挑戦会･府中学秋季専用</t>
    <rPh sb="3" eb="5">
      <t>リクジョウ</t>
    </rPh>
    <rPh sb="5" eb="7">
      <t>チョウセン</t>
    </rPh>
    <rPh sb="7" eb="8">
      <t>フ</t>
    </rPh>
    <rPh sb="8" eb="10">
      <t>チュウガク</t>
    </rPh>
    <rPh sb="9" eb="10">
      <t>フ</t>
    </rPh>
    <rPh sb="10" eb="12">
      <t>チュウガク</t>
    </rPh>
    <rPh sb="12" eb="14">
      <t>シュウキ</t>
    </rPh>
    <rPh sb="14" eb="16">
      <t>センヨウ</t>
    </rPh>
    <phoneticPr fontId="2"/>
  </si>
  <si>
    <t>マスターズクラス</t>
  </si>
  <si>
    <t>M60,M65</t>
  </si>
  <si>
    <t>M35,M40,M45</t>
  </si>
  <si>
    <t>M24,M25,M30</t>
  </si>
  <si>
    <t>男２００ｍＨ(76.2cm_18.29m)</t>
  </si>
  <si>
    <t>M24,M25,M30,M35,M40,M45</t>
  </si>
  <si>
    <t>W40,W45</t>
  </si>
  <si>
    <t>W24,W25,W30,W35</t>
  </si>
  <si>
    <t>女２００ｍＨ(68.6cm_35.0m)</t>
  </si>
  <si>
    <t>W24,W25,W30,W35,W40,W45</t>
  </si>
  <si>
    <t>女３００ｍＨ(0.762m_35.0m)</t>
  </si>
  <si>
    <t>M60,M65,W50,W55</t>
  </si>
  <si>
    <t>M60,M65,M70,M75,M80,M85,W30,W35,W40,W50,W55,W60,W65,W70,W75</t>
  </si>
  <si>
    <t>M35,M40,M45,M50,M55</t>
  </si>
  <si>
    <t>M50.M55</t>
  </si>
  <si>
    <t>M70,M75,W24,W25,W30,W35,W40,W45</t>
  </si>
  <si>
    <t>M60.M65,M70,M75,M80+,W24,W25,W30,W35,W40,W45,W50,W55,W60,W65,W70</t>
  </si>
  <si>
    <t>M50,M55</t>
  </si>
  <si>
    <t>M24,M25,M30.M35,M40,M45</t>
  </si>
  <si>
    <t>M60,M65,W30,W35,W40,W45</t>
  </si>
  <si>
    <t>M70,M75,W30,W35,W40,W45</t>
  </si>
  <si>
    <t>M80+,W60,W65,W70</t>
  </si>
  <si>
    <t>M70,M75,W50,W55</t>
  </si>
  <si>
    <t>M80,M85,W70,W75</t>
  </si>
  <si>
    <t>M70,M75,W60,W65</t>
  </si>
  <si>
    <t>W75+</t>
  </si>
  <si>
    <t>M70,M75,W50,W55,W60,W65,W70</t>
  </si>
  <si>
    <t>M80+,W75+</t>
  </si>
  <si>
    <t>612</t>
  </si>
  <si>
    <t>西京極◎</t>
  </si>
  <si>
    <t>山城○</t>
  </si>
  <si>
    <t>京都府高等学校定時制通信制陸上競技春季大会</t>
  </si>
  <si>
    <t>丹波◎</t>
  </si>
  <si>
    <t>京都府高等学校定時制通信制陸上競技選手権大会</t>
  </si>
  <si>
    <t>京都府高等学校定時制通信制総合体育大会陸上競技の部</t>
  </si>
  <si>
    <t>京都府中学秋季陸上大会</t>
  </si>
  <si>
    <t>三段池公園</t>
  </si>
  <si>
    <t>京産大</t>
  </si>
  <si>
    <t>東寺ﾊｳｼﾞﾝｸﾞﾌｨｰﾙﾄﾞ</t>
  </si>
  <si>
    <t>西京極△</t>
  </si>
  <si>
    <t>三丹陸上競技選手権大会</t>
  </si>
  <si>
    <t>福知山市クラブ対抗陸上競技大会</t>
  </si>
  <si>
    <t>綾部市陸上競技記録会(非公認)</t>
  </si>
  <si>
    <t>綾部陸上競技選手権大会</t>
  </si>
  <si>
    <t>綾部市民陸上競技大会(非公認)</t>
  </si>
  <si>
    <t>綾部市民駅伝競走大会</t>
  </si>
  <si>
    <t>舞鶴赤れんがハーフマラソン(非公認)</t>
  </si>
  <si>
    <t>舞鶴市駅伝競走大会</t>
  </si>
  <si>
    <t>北丹陸協長距離記録会</t>
  </si>
  <si>
    <t>北丹陸協長記</t>
  </si>
  <si>
    <t>山陰海岸ユネスコ世界ジオパーク丹後100kmウルトラマラソン(非公認)</t>
  </si>
  <si>
    <t>北丹陸上競技選手権大会</t>
  </si>
  <si>
    <t>天橋立駅伝競走大会（宮津市民駅伝競走大会）</t>
  </si>
  <si>
    <t>山城地方陸上競技大会</t>
  </si>
  <si>
    <t>山城陸上競技選手権大会</t>
  </si>
  <si>
    <t>山城ナイター記録会</t>
  </si>
  <si>
    <t>山城ナイター記</t>
  </si>
  <si>
    <t>山城小中記録会</t>
  </si>
  <si>
    <t>南丹市陸上競技選手権大会</t>
  </si>
  <si>
    <t>南丹市陸協秋季強化記録会</t>
  </si>
  <si>
    <t>亀岡市陸上競技選手権大会</t>
  </si>
  <si>
    <t>亀岡市民駅伝競走大会</t>
  </si>
  <si>
    <t>京都亀岡ハーフマラソン大会</t>
  </si>
  <si>
    <t>亀岡ﾅｲﾀｰ記</t>
  </si>
  <si>
    <t>京都府高等学校春季陸上競技大会</t>
  </si>
  <si>
    <t>京都府高等学校ジュニア陸上競技対校選手権大会</t>
  </si>
  <si>
    <t>京都府私立中学校高等学校総合体育大会</t>
  </si>
  <si>
    <t>山城◎</t>
  </si>
  <si>
    <t>京都府高等学校陸上競技対校選手権大会市内ブロック予選会</t>
  </si>
  <si>
    <t>両丹高等学校総合体育大会陸上競技の部</t>
  </si>
  <si>
    <t>中学記録会</t>
  </si>
  <si>
    <t>亀岡○</t>
  </si>
  <si>
    <t>相楽中学校夏季陸上競技大会(非公認)</t>
  </si>
  <si>
    <t>綴喜・城久中学校夏季陸上競技大会(非公認)</t>
  </si>
  <si>
    <t>宇治・乙訓中学校夏季陸上競技大会(非公認)</t>
  </si>
  <si>
    <t>京都府中学オータムカップ陸上競技大会</t>
  </si>
  <si>
    <t>山城中学生記録会(非公認)</t>
  </si>
  <si>
    <t>山城中記(非公認)</t>
  </si>
  <si>
    <t>京都マスターズ陸上競技選手権大会</t>
  </si>
  <si>
    <t>丹後大学駅伝関西学生対校駅伝競走大会</t>
  </si>
  <si>
    <t>京都学生駅伝競走大会</t>
  </si>
  <si>
    <t>京都大学・同志社大学対校陸上競技大会</t>
  </si>
  <si>
    <t>やり投(0.5kg)</t>
  </si>
  <si>
    <t>095</t>
  </si>
  <si>
    <t>女マスターズ５種競技総合得点</t>
  </si>
  <si>
    <t>～W35</t>
  </si>
  <si>
    <t>５種競技１００ｍＨ</t>
  </si>
  <si>
    <t>044203</t>
  </si>
  <si>
    <t>五種１００ｍＨ</t>
  </si>
  <si>
    <t>五種100mH</t>
  </si>
  <si>
    <t>５種競技走高跳</t>
  </si>
  <si>
    <t>071203</t>
  </si>
  <si>
    <t>五種走高跳</t>
  </si>
  <si>
    <t>５種競技砲丸投</t>
  </si>
  <si>
    <t>084203</t>
  </si>
  <si>
    <t>五種砲丸投</t>
  </si>
  <si>
    <t>５種競技８００ｍ</t>
  </si>
  <si>
    <t>006203</t>
  </si>
  <si>
    <t>五種８００ｍ</t>
  </si>
  <si>
    <t>五種800m</t>
  </si>
  <si>
    <t>男マスターズ５種競技総合得点</t>
  </si>
  <si>
    <t>205</t>
  </si>
  <si>
    <t>M全</t>
    <rPh sb="1" eb="2">
      <t>ゼン</t>
    </rPh>
    <phoneticPr fontId="2"/>
  </si>
  <si>
    <t>073205</t>
  </si>
  <si>
    <t>092205</t>
  </si>
  <si>
    <t>003205</t>
  </si>
  <si>
    <t>086205</t>
  </si>
  <si>
    <t>008205</t>
  </si>
  <si>
    <t>032213</t>
  </si>
  <si>
    <t>083213</t>
  </si>
  <si>
    <t>女マスターズ５種競技総合得点</t>
    <rPh sb="0" eb="1">
      <t>ジョ</t>
    </rPh>
    <phoneticPr fontId="2"/>
  </si>
  <si>
    <t>222</t>
  </si>
  <si>
    <t>W40～</t>
  </si>
  <si>
    <t>５種８０ｍＨ</t>
  </si>
  <si>
    <t>044222</t>
  </si>
  <si>
    <t>五種８０ｍＨ</t>
  </si>
  <si>
    <t>五種80mH</t>
  </si>
  <si>
    <t>５種走高跳</t>
  </si>
  <si>
    <t>071222</t>
  </si>
  <si>
    <t>５種砲丸投</t>
  </si>
  <si>
    <t>084222</t>
  </si>
  <si>
    <t>５種走幅跳</t>
  </si>
  <si>
    <t>073222</t>
  </si>
  <si>
    <t>006222</t>
  </si>
  <si>
    <t>五種８００ｍ</t>
    <rPh sb="0" eb="1">
      <t>5</t>
    </rPh>
    <phoneticPr fontId="2"/>
  </si>
  <si>
    <t>五種800m</t>
    <rPh sb="0" eb="1">
      <t>5</t>
    </rPh>
    <phoneticPr fontId="2"/>
  </si>
  <si>
    <t xml:space="preserve"> ～M45</t>
  </si>
  <si>
    <t>002223</t>
  </si>
  <si>
    <t>073223</t>
  </si>
  <si>
    <t>081223</t>
  </si>
  <si>
    <t>071223</t>
  </si>
  <si>
    <t>005223</t>
  </si>
  <si>
    <t>033223</t>
  </si>
  <si>
    <t>086223</t>
  </si>
  <si>
    <t>072223</t>
  </si>
  <si>
    <t>092223</t>
  </si>
  <si>
    <t>008223</t>
  </si>
  <si>
    <t xml:space="preserve"> M50～M65</t>
  </si>
  <si>
    <t>002224</t>
  </si>
  <si>
    <t>073224</t>
  </si>
  <si>
    <t>081224</t>
  </si>
  <si>
    <t>071224</t>
  </si>
  <si>
    <t>005224</t>
  </si>
  <si>
    <t>１０種競技１００ｍＨ</t>
  </si>
  <si>
    <t>425224</t>
  </si>
  <si>
    <t>086224</t>
  </si>
  <si>
    <t>072224</t>
  </si>
  <si>
    <t>092224</t>
  </si>
  <si>
    <t>08224</t>
  </si>
  <si>
    <t>225</t>
  </si>
  <si>
    <t xml:space="preserve"> M70～</t>
  </si>
  <si>
    <t>002225</t>
  </si>
  <si>
    <t>073225</t>
  </si>
  <si>
    <t>081225</t>
  </si>
  <si>
    <t>071225</t>
  </si>
  <si>
    <t>005225</t>
  </si>
  <si>
    <t>１０種競技８０ｍＨ</t>
  </si>
  <si>
    <t>0426225</t>
  </si>
  <si>
    <t>十種８０ｍＨ</t>
  </si>
  <si>
    <t>十種80mH</t>
  </si>
  <si>
    <t>086225</t>
  </si>
  <si>
    <t>072225</t>
  </si>
  <si>
    <t>092225</t>
  </si>
  <si>
    <t>008225</t>
  </si>
  <si>
    <t>247</t>
  </si>
  <si>
    <t xml:space="preserve"> ～W35</t>
  </si>
  <si>
    <t>044247</t>
  </si>
  <si>
    <t>071247</t>
  </si>
  <si>
    <t>084247</t>
  </si>
  <si>
    <t>003247</t>
  </si>
  <si>
    <t>073247</t>
  </si>
  <si>
    <t>093247</t>
  </si>
  <si>
    <t>006247</t>
  </si>
  <si>
    <t>248</t>
  </si>
  <si>
    <t xml:space="preserve"> W40～</t>
  </si>
  <si>
    <t>７種競技８０ｍＨ</t>
  </si>
  <si>
    <t>041248</t>
  </si>
  <si>
    <t>七種８０ｍＨ</t>
  </si>
  <si>
    <t>七種80mH</t>
  </si>
  <si>
    <t>071248</t>
  </si>
  <si>
    <t>083248</t>
  </si>
  <si>
    <t>003248</t>
  </si>
  <si>
    <t>073248</t>
  </si>
  <si>
    <t>93248</t>
  </si>
  <si>
    <t>006248</t>
  </si>
  <si>
    <t>301</t>
  </si>
  <si>
    <t>風なし</t>
    <rPh sb="0" eb="1">
      <t>カゼ</t>
    </rPh>
    <phoneticPr fontId="2"/>
  </si>
  <si>
    <t>５５ｍ</t>
  </si>
  <si>
    <t>304</t>
  </si>
  <si>
    <t xml:space="preserve">55m </t>
  </si>
  <si>
    <t>５００ｍ</t>
  </si>
  <si>
    <t>305</t>
  </si>
  <si>
    <t>500m</t>
  </si>
  <si>
    <t>302</t>
  </si>
  <si>
    <t>312</t>
  </si>
  <si>
    <t>男一般風なし</t>
    <rPh sb="0" eb="1">
      <t>オトコ</t>
    </rPh>
    <rPh sb="1" eb="3">
      <t>イッパン</t>
    </rPh>
    <rPh sb="3" eb="4">
      <t>カゼ</t>
    </rPh>
    <phoneticPr fontId="2"/>
  </si>
  <si>
    <t>313</t>
  </si>
  <si>
    <t>女一般風なし</t>
    <rPh sb="1" eb="3">
      <t>イッパン</t>
    </rPh>
    <rPh sb="3" eb="4">
      <t>カゼ</t>
    </rPh>
    <phoneticPr fontId="2"/>
  </si>
  <si>
    <t>６０ｍＨ</t>
  </si>
  <si>
    <t>332</t>
  </si>
  <si>
    <t>60mH</t>
  </si>
  <si>
    <t>５５ｍＨ</t>
  </si>
  <si>
    <t>334</t>
  </si>
  <si>
    <t>55mH</t>
  </si>
  <si>
    <t>５０ｍＨ</t>
  </si>
  <si>
    <t>335</t>
  </si>
  <si>
    <t>50mH</t>
  </si>
  <si>
    <t>353</t>
  </si>
  <si>
    <t>M,W</t>
  </si>
  <si>
    <t>401</t>
  </si>
  <si>
    <t xml:space="preserve">５５ｍ </t>
  </si>
  <si>
    <t>421</t>
  </si>
  <si>
    <t>１５０ｍ</t>
  </si>
  <si>
    <t>422</t>
  </si>
  <si>
    <t>150m</t>
  </si>
  <si>
    <t>１４５ｍ</t>
  </si>
  <si>
    <t>423</t>
  </si>
  <si>
    <t>145m</t>
  </si>
  <si>
    <t>424</t>
  </si>
  <si>
    <t>１００ｍＨ(91.4cm_8.50m)</t>
  </si>
  <si>
    <t>425</t>
  </si>
  <si>
    <t>100mH(91.4cm_8.50m)</t>
  </si>
  <si>
    <t>426</t>
  </si>
  <si>
    <t>８０ｍＨ(68.6cm_7.0m)</t>
  </si>
  <si>
    <t>427</t>
  </si>
  <si>
    <t>80mH(68.6cm_7.0m)</t>
  </si>
  <si>
    <t>428</t>
  </si>
  <si>
    <t>429</t>
  </si>
  <si>
    <t>砲丸投(3.0kg)</t>
  </si>
  <si>
    <t>482</t>
  </si>
  <si>
    <t>M80,M85,W50,W55,W60,W65,W70</t>
  </si>
  <si>
    <t>砲丸投(2.0kg)</t>
  </si>
  <si>
    <t>484</t>
  </si>
  <si>
    <t>円盤投(0.75kg)</t>
  </si>
  <si>
    <t>486</t>
  </si>
  <si>
    <t>ハンマー投(3.0kg)</t>
  </si>
  <si>
    <t>488</t>
  </si>
  <si>
    <t>M80+,W50,W55,W69,W65,W70</t>
  </si>
  <si>
    <t>ハンマー投(2.0kg)</t>
  </si>
  <si>
    <t>489</t>
  </si>
  <si>
    <t>やり投(0.4kg)</t>
  </si>
  <si>
    <t>490</t>
  </si>
  <si>
    <t>重量投</t>
  </si>
  <si>
    <t>500</t>
  </si>
  <si>
    <t>003208</t>
  </si>
  <si>
    <t>581</t>
  </si>
  <si>
    <t>３００ｍH(70.0cm_35.0m)</t>
  </si>
  <si>
    <t>４００ｍH(83.8cm_35.0m)</t>
  </si>
  <si>
    <t>・2024年度以前の申込ファイルは使用できません。</t>
    <rPh sb="5" eb="7">
      <t>ネンド</t>
    </rPh>
    <rPh sb="7" eb="9">
      <t>イゼン</t>
    </rPh>
    <rPh sb="10" eb="12">
      <t>モウシコミ</t>
    </rPh>
    <rPh sb="17" eb="19">
      <t>シヨウ</t>
    </rPh>
    <phoneticPr fontId="2"/>
  </si>
  <si>
    <t>・日本陸連の方針により2025年度より競技会コードの採番方法が大きく変更になりました。</t>
    <rPh sb="1" eb="5">
      <t>ニホンリクレン</t>
    </rPh>
    <rPh sb="6" eb="8">
      <t>ホウシン</t>
    </rPh>
    <rPh sb="15" eb="17">
      <t>ネンド</t>
    </rPh>
    <rPh sb="19" eb="22">
      <t>キョウギカイ</t>
    </rPh>
    <rPh sb="26" eb="30">
      <t>サイバンホウホウ</t>
    </rPh>
    <rPh sb="31" eb="32">
      <t>オオ</t>
    </rPh>
    <rPh sb="34" eb="36">
      <t>ヘンコウ</t>
    </rPh>
    <phoneticPr fontId="2"/>
  </si>
  <si>
    <t>　ほとんどの競技会コードが変更されましたのでご注意ください。</t>
    <rPh sb="6" eb="9">
      <t>キョウギカイ</t>
    </rPh>
    <rPh sb="13" eb="15">
      <t>ヘンコウ</t>
    </rPh>
    <rPh sb="23" eb="25">
      <t>チュウイ</t>
    </rPh>
    <phoneticPr fontId="2"/>
  </si>
  <si>
    <t>コード番号</t>
    <rPh sb="3" eb="5">
      <t>バンゴウ</t>
    </rPh>
    <phoneticPr fontId="2"/>
  </si>
  <si>
    <t>番号旧</t>
    <rPh sb="2" eb="3">
      <t>キュウ</t>
    </rPh>
    <phoneticPr fontId="2"/>
  </si>
  <si>
    <t>府県コード主催者</t>
    <rPh sb="0" eb="2">
      <t>フケン</t>
    </rPh>
    <phoneticPr fontId="2"/>
  </si>
  <si>
    <t>主催者コード</t>
  </si>
  <si>
    <t>競技会コード(旧)</t>
    <rPh sb="7" eb="8">
      <t>キュウ</t>
    </rPh>
    <phoneticPr fontId="2"/>
  </si>
  <si>
    <t>回0</t>
  </si>
  <si>
    <t>競技場コード</t>
    <rPh sb="0" eb="3">
      <t>キョウギジョウ</t>
    </rPh>
    <phoneticPr fontId="2"/>
  </si>
  <si>
    <t>競技場番号</t>
    <rPh sb="0" eb="3">
      <t>キョウギジョウ</t>
    </rPh>
    <rPh sb="3" eb="5">
      <t>バンゴウ</t>
    </rPh>
    <phoneticPr fontId="2"/>
  </si>
  <si>
    <t>区分番号</t>
    <rPh sb="0" eb="2">
      <t>クブン</t>
    </rPh>
    <rPh sb="2" eb="4">
      <t>バンゴウ</t>
    </rPh>
    <phoneticPr fontId="2"/>
  </si>
  <si>
    <t>区分</t>
    <rPh sb="0" eb="2">
      <t>クブン</t>
    </rPh>
    <phoneticPr fontId="2"/>
  </si>
  <si>
    <t>京都陸上競技選手権大会</t>
    <rPh sb="9" eb="11">
      <t>タイカイ</t>
    </rPh>
    <phoneticPr fontId="2"/>
  </si>
  <si>
    <t>国民スポーツ大会京都府第１次選考会</t>
    <rPh sb="0" eb="2">
      <t>コクミン</t>
    </rPh>
    <rPh sb="6" eb="8">
      <t>タイカイ</t>
    </rPh>
    <rPh sb="8" eb="10">
      <t>キョウト</t>
    </rPh>
    <rPh sb="10" eb="11">
      <t>フ</t>
    </rPh>
    <rPh sb="11" eb="12">
      <t>ダイ</t>
    </rPh>
    <rPh sb="13" eb="14">
      <t>ジ</t>
    </rPh>
    <phoneticPr fontId="2"/>
  </si>
  <si>
    <t>国スポ一次</t>
  </si>
  <si>
    <t>国民スポーツ大会京都府第２次選考会</t>
    <rPh sb="0" eb="2">
      <t>コクミン</t>
    </rPh>
    <rPh sb="6" eb="8">
      <t>タイカイ</t>
    </rPh>
    <rPh sb="8" eb="10">
      <t>キョウト</t>
    </rPh>
    <rPh sb="10" eb="11">
      <t>フ</t>
    </rPh>
    <rPh sb="11" eb="12">
      <t>ダイ</t>
    </rPh>
    <rPh sb="13" eb="14">
      <t>ジ</t>
    </rPh>
    <phoneticPr fontId="2"/>
  </si>
  <si>
    <t>国スポ二次</t>
    <rPh sb="3" eb="4">
      <t>２</t>
    </rPh>
    <phoneticPr fontId="2"/>
  </si>
  <si>
    <t>京都陸協記録会</t>
    <rPh sb="0" eb="2">
      <t>キョウト</t>
    </rPh>
    <rPh sb="2" eb="4">
      <t>リクキョウ</t>
    </rPh>
    <rPh sb="4" eb="6">
      <t>キロク</t>
    </rPh>
    <phoneticPr fontId="2"/>
  </si>
  <si>
    <t>府小学生交流</t>
    <rPh sb="0" eb="1">
      <t>フ</t>
    </rPh>
    <rPh sb="4" eb="6">
      <t>コウリュウ</t>
    </rPh>
    <phoneticPr fontId="2"/>
  </si>
  <si>
    <t>皇后盃都道府県対抗全国女子駅伝</t>
    <rPh sb="0" eb="2">
      <t>コウゴウ</t>
    </rPh>
    <rPh sb="2" eb="3">
      <t>ハイ</t>
    </rPh>
    <rPh sb="3" eb="7">
      <t>トドウフケン</t>
    </rPh>
    <rPh sb="7" eb="9">
      <t>タイコウ</t>
    </rPh>
    <rPh sb="9" eb="11">
      <t>ゼンコク</t>
    </rPh>
    <rPh sb="11" eb="13">
      <t>ジョシ</t>
    </rPh>
    <rPh sb="13" eb="15">
      <t>エキデン</t>
    </rPh>
    <phoneticPr fontId="2"/>
  </si>
  <si>
    <t>全国女子駅伝</t>
    <rPh sb="0" eb="2">
      <t>ゼンコク</t>
    </rPh>
    <rPh sb="2" eb="4">
      <t>ジョシ</t>
    </rPh>
    <rPh sb="4" eb="6">
      <t>エキデン</t>
    </rPh>
    <phoneticPr fontId="2"/>
  </si>
  <si>
    <t>府民総体駅伝</t>
    <rPh sb="0" eb="2">
      <t>フミン</t>
    </rPh>
    <rPh sb="2" eb="4">
      <t>ソウタイ</t>
    </rPh>
    <rPh sb="4" eb="6">
      <t>エキデン</t>
    </rPh>
    <phoneticPr fontId="2"/>
  </si>
  <si>
    <t>北京都陸上競技選手権大会</t>
  </si>
  <si>
    <t>北京都選手権</t>
  </si>
  <si>
    <t>福知山ク対抗</t>
    <rPh sb="0" eb="3">
      <t>フクチヤマ</t>
    </rPh>
    <phoneticPr fontId="2"/>
  </si>
  <si>
    <t>福知山市陸上競技選手権大会</t>
    <rPh sb="4" eb="8">
      <t>リクジョウキョウギ</t>
    </rPh>
    <phoneticPr fontId="2"/>
  </si>
  <si>
    <t>福知山市選手権</t>
    <rPh sb="0" eb="4">
      <t>フクチヤマシ</t>
    </rPh>
    <phoneticPr fontId="2"/>
  </si>
  <si>
    <t>福知山小駅伝</t>
  </si>
  <si>
    <t>綾部市選手権</t>
    <rPh sb="2" eb="3">
      <t>シ</t>
    </rPh>
    <rPh sb="3" eb="6">
      <t>センシュケン</t>
    </rPh>
    <phoneticPr fontId="2"/>
  </si>
  <si>
    <t>綾部市民陸上（非公認）</t>
    <rPh sb="2" eb="4">
      <t>シミン</t>
    </rPh>
    <rPh sb="4" eb="6">
      <t>リクジョウ</t>
    </rPh>
    <rPh sb="7" eb="10">
      <t>ヒコウニン</t>
    </rPh>
    <phoneticPr fontId="2"/>
  </si>
  <si>
    <t>綾部高校</t>
  </si>
  <si>
    <t>綾部市記録会(非公認)</t>
    <rPh sb="3" eb="5">
      <t>キロク</t>
    </rPh>
    <rPh sb="5" eb="6">
      <t>カイ</t>
    </rPh>
    <phoneticPr fontId="2"/>
  </si>
  <si>
    <t>綾部市総合運動公園</t>
  </si>
  <si>
    <t>東舞鶴公園</t>
  </si>
  <si>
    <t>舞鶴赤れんがﾊｰﾌ(非公認)</t>
    <rPh sb="0" eb="2">
      <t>マイヅル</t>
    </rPh>
    <rPh sb="2" eb="3">
      <t>アカ</t>
    </rPh>
    <phoneticPr fontId="2"/>
  </si>
  <si>
    <t>グリーンスポーツセンター</t>
  </si>
  <si>
    <t>舞鶴市小学生駅伝</t>
  </si>
  <si>
    <t>舞鶴市小学駅伝</t>
    <rPh sb="4" eb="5">
      <t>ガク</t>
    </rPh>
    <phoneticPr fontId="2"/>
  </si>
  <si>
    <t>京丹後市民陸上記録会</t>
    <rPh sb="0" eb="3">
      <t>キョウタンゴ</t>
    </rPh>
    <phoneticPr fontId="2"/>
  </si>
  <si>
    <t>京丹後市民記</t>
    <rPh sb="0" eb="3">
      <t>キョウタンゴ</t>
    </rPh>
    <rPh sb="5" eb="6">
      <t>キ</t>
    </rPh>
    <phoneticPr fontId="2"/>
  </si>
  <si>
    <t>北丹陸協記録会</t>
    <rPh sb="0" eb="2">
      <t>ホクタン</t>
    </rPh>
    <rPh sb="2" eb="4">
      <t>リクキョウ</t>
    </rPh>
    <rPh sb="4" eb="6">
      <t>キロク</t>
    </rPh>
    <rPh sb="6" eb="7">
      <t>カイ</t>
    </rPh>
    <phoneticPr fontId="2"/>
  </si>
  <si>
    <t>北丹陸協記</t>
    <rPh sb="0" eb="2">
      <t>ホクタン</t>
    </rPh>
    <rPh sb="2" eb="4">
      <t>リクキョウ</t>
    </rPh>
    <rPh sb="4" eb="5">
      <t>キ</t>
    </rPh>
    <phoneticPr fontId="2"/>
  </si>
  <si>
    <t>丹後ｳﾙﾄﾗ100km(非公認)</t>
    <rPh sb="0" eb="2">
      <t>タンゴ</t>
    </rPh>
    <phoneticPr fontId="2"/>
  </si>
  <si>
    <t>アミティ丹後S/F特設コース</t>
  </si>
  <si>
    <t>府北部小クロカン・リレー</t>
  </si>
  <si>
    <t>宮津市陸上競技選手権大会</t>
  </si>
  <si>
    <t>宮津市選手権</t>
    <rPh sb="0" eb="3">
      <t>ミヤヅシ</t>
    </rPh>
    <rPh sb="3" eb="6">
      <t>センシュケン</t>
    </rPh>
    <phoneticPr fontId="2"/>
  </si>
  <si>
    <t>天橋立コース</t>
  </si>
  <si>
    <t>山城選手権</t>
    <rPh sb="0" eb="2">
      <t>ヤマシロ</t>
    </rPh>
    <rPh sb="2" eb="5">
      <t>センシュケン</t>
    </rPh>
    <phoneticPr fontId="2"/>
  </si>
  <si>
    <t>山城陸上競技協会記録会</t>
    <rPh sb="0" eb="2">
      <t>ヤマシロ</t>
    </rPh>
    <rPh sb="2" eb="8">
      <t>リクジョウキョウギキョウカイ</t>
    </rPh>
    <phoneticPr fontId="2"/>
  </si>
  <si>
    <t>山城陸協記</t>
    <rPh sb="0" eb="2">
      <t>ヤマシロ</t>
    </rPh>
    <phoneticPr fontId="2"/>
  </si>
  <si>
    <t>山城記録会</t>
    <rPh sb="0" eb="2">
      <t>ヤマシロ</t>
    </rPh>
    <phoneticPr fontId="2"/>
  </si>
  <si>
    <t>山城小・中学生陸上記録会</t>
    <rPh sb="7" eb="9">
      <t>リクジョウ</t>
    </rPh>
    <phoneticPr fontId="2"/>
  </si>
  <si>
    <t>南丹市選手権</t>
    <rPh sb="0" eb="1">
      <t>ナン</t>
    </rPh>
    <rPh sb="1" eb="2">
      <t>タン</t>
    </rPh>
    <rPh sb="2" eb="3">
      <t>シ</t>
    </rPh>
    <phoneticPr fontId="2"/>
  </si>
  <si>
    <t>南丹市陸協春季強化記録会</t>
  </si>
  <si>
    <t>南丹市春季記</t>
    <rPh sb="0" eb="1">
      <t>ナン</t>
    </rPh>
    <rPh sb="1" eb="2">
      <t>タン</t>
    </rPh>
    <rPh sb="2" eb="3">
      <t>シ</t>
    </rPh>
    <rPh sb="5" eb="6">
      <t>キ</t>
    </rPh>
    <phoneticPr fontId="2"/>
  </si>
  <si>
    <t>南丹市秋季記</t>
    <rPh sb="0" eb="1">
      <t>ナン</t>
    </rPh>
    <rPh sb="1" eb="2">
      <t>タン</t>
    </rPh>
    <rPh sb="2" eb="3">
      <t>シ</t>
    </rPh>
    <phoneticPr fontId="2"/>
  </si>
  <si>
    <t>京都丹波ロードレース(非公認)</t>
    <rPh sb="0" eb="2">
      <t>キョウト</t>
    </rPh>
    <rPh sb="2" eb="4">
      <t>タンバ</t>
    </rPh>
    <phoneticPr fontId="2"/>
  </si>
  <si>
    <t>京都丹波ﾛｰﾄﾞ(非公認)</t>
    <rPh sb="0" eb="2">
      <t>キョウト</t>
    </rPh>
    <rPh sb="2" eb="4">
      <t>タンバ</t>
    </rPh>
    <phoneticPr fontId="2"/>
  </si>
  <si>
    <t>亀岡市陸協ナイター記録会</t>
    <rPh sb="2" eb="3">
      <t>シ</t>
    </rPh>
    <phoneticPr fontId="2"/>
  </si>
  <si>
    <t>京都亀岡ﾊｰﾌ</t>
    <rPh sb="0" eb="2">
      <t>キョウト</t>
    </rPh>
    <rPh sb="2" eb="4">
      <t>カメオカ</t>
    </rPh>
    <phoneticPr fontId="2"/>
  </si>
  <si>
    <t>亀岡市民駅伝</t>
    <rPh sb="3" eb="4">
      <t>ミン</t>
    </rPh>
    <rPh sb="4" eb="6">
      <t>エキデン</t>
    </rPh>
    <phoneticPr fontId="2"/>
  </si>
  <si>
    <t>府中四種</t>
    <rPh sb="2" eb="4">
      <t>４シュ</t>
    </rPh>
    <phoneticPr fontId="2"/>
  </si>
  <si>
    <t>JOCジュニアオリンピックカップU16陸上競技大会京都府選考会</t>
    <rPh sb="19" eb="25">
      <t>リクジョウキョウギタイカイ</t>
    </rPh>
    <rPh sb="25" eb="28">
      <t>キョウトフ</t>
    </rPh>
    <rPh sb="28" eb="30">
      <t>センコウ</t>
    </rPh>
    <phoneticPr fontId="2"/>
  </si>
  <si>
    <t>U16選考会</t>
    <rPh sb="3" eb="6">
      <t>センコウカイ</t>
    </rPh>
    <phoneticPr fontId="2"/>
  </si>
  <si>
    <t>府中学秋季</t>
    <rPh sb="0" eb="1">
      <t>フ</t>
    </rPh>
    <rPh sb="1" eb="3">
      <t>チュウガク</t>
    </rPh>
    <rPh sb="3" eb="5">
      <t>シュウキ</t>
    </rPh>
    <phoneticPr fontId="2"/>
  </si>
  <si>
    <t>府中ｵｰﾀﾑｶｯﾌﾟ</t>
    <rPh sb="0" eb="1">
      <t>フ</t>
    </rPh>
    <rPh sb="1" eb="2">
      <t>チュウ</t>
    </rPh>
    <phoneticPr fontId="2"/>
  </si>
  <si>
    <t>京都府中学記録会</t>
    <rPh sb="0" eb="3">
      <t>キョウトフ</t>
    </rPh>
    <phoneticPr fontId="2"/>
  </si>
  <si>
    <t>京都市中学校春季総合体育大会陸上競技の部</t>
    <rPh sb="8" eb="14">
      <t>ソウゴウタイイクタイカイ</t>
    </rPh>
    <rPh sb="19" eb="20">
      <t>ブ</t>
    </rPh>
    <phoneticPr fontId="2"/>
  </si>
  <si>
    <t>京都市中学校総合体育大会陸上競技の部</t>
    <rPh sb="6" eb="8">
      <t>ソウゴウ</t>
    </rPh>
    <rPh sb="12" eb="16">
      <t>リクジョウキョウギ</t>
    </rPh>
    <rPh sb="17" eb="18">
      <t>ブ</t>
    </rPh>
    <phoneticPr fontId="2"/>
  </si>
  <si>
    <t>京都市中学校秋季体育大会陸上競技の部</t>
    <rPh sb="8" eb="12">
      <t>タイイクタイカイ</t>
    </rPh>
    <rPh sb="17" eb="18">
      <t>ブ</t>
    </rPh>
    <phoneticPr fontId="2"/>
  </si>
  <si>
    <t>丹後ブロック中学校秋季新人総合体育大会</t>
  </si>
  <si>
    <t>丹後中学新人</t>
    <rPh sb="4" eb="6">
      <t>シンジン</t>
    </rPh>
    <phoneticPr fontId="2"/>
  </si>
  <si>
    <t>京都市中学校強化記録会(非公認)</t>
    <rPh sb="0" eb="1">
      <t>キョウ</t>
    </rPh>
    <phoneticPr fontId="2"/>
  </si>
  <si>
    <t>京都市中記(非公認)</t>
    <rPh sb="0" eb="1">
      <t>キョウ</t>
    </rPh>
    <phoneticPr fontId="2"/>
  </si>
  <si>
    <t>京丹後市中学春季（非公認）</t>
  </si>
  <si>
    <t>福知山市中学校陸上競技大会(非公認)</t>
  </si>
  <si>
    <t>福知山市中学（非公認）</t>
  </si>
  <si>
    <t>福知山市中学校新人陸上競技大会(非公認)</t>
  </si>
  <si>
    <t>福知山中学新人（非公認）</t>
    <rPh sb="0" eb="3">
      <t>フクチヤマ</t>
    </rPh>
    <phoneticPr fontId="2"/>
  </si>
  <si>
    <t>南丹船井中学（非公認）</t>
  </si>
  <si>
    <t>宇治・城陽・久御山・乙訓中学秋季（非公認）</t>
    <rPh sb="0" eb="2">
      <t>ウジ</t>
    </rPh>
    <rPh sb="3" eb="5">
      <t>ジョウヨウ</t>
    </rPh>
    <rPh sb="6" eb="9">
      <t>クミヤマ</t>
    </rPh>
    <rPh sb="10" eb="12">
      <t>オトクニ</t>
    </rPh>
    <rPh sb="12" eb="14">
      <t>チュウガク</t>
    </rPh>
    <rPh sb="14" eb="16">
      <t>シュウキ</t>
    </rPh>
    <phoneticPr fontId="2"/>
  </si>
  <si>
    <t>宇城久乙中秋季（非公認）</t>
    <rPh sb="0" eb="1">
      <t>ノキ</t>
    </rPh>
    <rPh sb="1" eb="2">
      <t>シロ</t>
    </rPh>
    <rPh sb="2" eb="3">
      <t>ヒサシ</t>
    </rPh>
    <rPh sb="3" eb="4">
      <t>オツ</t>
    </rPh>
    <rPh sb="4" eb="5">
      <t>ナカ</t>
    </rPh>
    <rPh sb="5" eb="7">
      <t>シュウキ</t>
    </rPh>
    <phoneticPr fontId="2"/>
  </si>
  <si>
    <t>宇治・城陽・久御山・乙訓中学校春季陸上競技大会(非公認)</t>
    <rPh sb="0" eb="2">
      <t>ウジ</t>
    </rPh>
    <phoneticPr fontId="2"/>
  </si>
  <si>
    <t>綴城久中夏季（非公認）</t>
    <rPh sb="1" eb="2">
      <t>シロ</t>
    </rPh>
    <rPh sb="2" eb="3">
      <t>ヒサシ</t>
    </rPh>
    <rPh sb="3" eb="4">
      <t>ナカ</t>
    </rPh>
    <rPh sb="4" eb="6">
      <t>カキ</t>
    </rPh>
    <phoneticPr fontId="2"/>
  </si>
  <si>
    <t>相楽中学夏季(非公認)</t>
    <rPh sb="0" eb="2">
      <t>ソウラク</t>
    </rPh>
    <rPh sb="2" eb="4">
      <t>チュウガク</t>
    </rPh>
    <rPh sb="4" eb="6">
      <t>カキ</t>
    </rPh>
    <phoneticPr fontId="2"/>
  </si>
  <si>
    <t>相楽・綴喜中学秋季陸上(非公認)</t>
    <rPh sb="5" eb="7">
      <t>チュウガク</t>
    </rPh>
    <rPh sb="7" eb="9">
      <t>シュウキ</t>
    </rPh>
    <phoneticPr fontId="2"/>
  </si>
  <si>
    <t>相綴中学秋季（非公認）</t>
    <rPh sb="0" eb="1">
      <t>ソウ</t>
    </rPh>
    <rPh sb="1" eb="2">
      <t>テイ</t>
    </rPh>
    <rPh sb="2" eb="4">
      <t>チュウガク</t>
    </rPh>
    <rPh sb="4" eb="6">
      <t>シュウキ</t>
    </rPh>
    <phoneticPr fontId="2"/>
  </si>
  <si>
    <t>京都府中学校総合体育大会駅伝競走の部男子</t>
    <rPh sb="6" eb="12">
      <t>ソウゴウタイイクタイカイ</t>
    </rPh>
    <rPh sb="14" eb="16">
      <t>キョウソウ</t>
    </rPh>
    <rPh sb="17" eb="18">
      <t>ブ</t>
    </rPh>
    <rPh sb="18" eb="20">
      <t>ダンシ</t>
    </rPh>
    <phoneticPr fontId="2"/>
  </si>
  <si>
    <t>府中学駅伝男子</t>
    <rPh sb="0" eb="1">
      <t>フ</t>
    </rPh>
    <rPh sb="1" eb="3">
      <t>チュウガク</t>
    </rPh>
    <rPh sb="3" eb="5">
      <t>エキデン</t>
    </rPh>
    <rPh sb="5" eb="7">
      <t>ダンシ</t>
    </rPh>
    <phoneticPr fontId="2"/>
  </si>
  <si>
    <t>京都府中学校総合体育大会駅伝競走の部女子</t>
    <rPh sb="6" eb="12">
      <t>ソウゴウタイイクタイカイ</t>
    </rPh>
    <rPh sb="14" eb="16">
      <t>キョウソウ</t>
    </rPh>
    <rPh sb="17" eb="18">
      <t>ブ</t>
    </rPh>
    <rPh sb="18" eb="20">
      <t>ジョシ</t>
    </rPh>
    <phoneticPr fontId="2"/>
  </si>
  <si>
    <t>府中学駅伝女子</t>
    <rPh sb="0" eb="1">
      <t>フ</t>
    </rPh>
    <rPh sb="1" eb="3">
      <t>チュウガク</t>
    </rPh>
    <rPh sb="3" eb="5">
      <t>エキデン</t>
    </rPh>
    <rPh sb="5" eb="7">
      <t>ジョシ</t>
    </rPh>
    <phoneticPr fontId="2"/>
  </si>
  <si>
    <t>京都市中学校総合体育大会駅伝競走の部</t>
    <rPh sb="5" eb="6">
      <t>コウ</t>
    </rPh>
    <rPh sb="6" eb="12">
      <t>ソウゴウタイイクタイカイ</t>
    </rPh>
    <rPh sb="12" eb="14">
      <t>エキデン</t>
    </rPh>
    <rPh sb="14" eb="16">
      <t>キョウソウ</t>
    </rPh>
    <rPh sb="17" eb="18">
      <t>ブ</t>
    </rPh>
    <phoneticPr fontId="2"/>
  </si>
  <si>
    <t>市中学駅伝</t>
    <rPh sb="3" eb="5">
      <t>エキデン</t>
    </rPh>
    <phoneticPr fontId="2"/>
  </si>
  <si>
    <t>丹後ブロック中学校駅伝</t>
  </si>
  <si>
    <t>丹後中学駅伝</t>
    <rPh sb="4" eb="6">
      <t>エキデン</t>
    </rPh>
    <phoneticPr fontId="2"/>
  </si>
  <si>
    <t>峰山総合公園</t>
  </si>
  <si>
    <t>中丹中学校総合体育大会駅伝競走の部</t>
  </si>
  <si>
    <t>中丹中学駅伝</t>
    <rPh sb="4" eb="6">
      <t>エキデン</t>
    </rPh>
    <phoneticPr fontId="2"/>
  </si>
  <si>
    <t>口丹波中学校総合体育大会駅伝競走の部</t>
  </si>
  <si>
    <t>口丹中学駅伝</t>
    <rPh sb="4" eb="6">
      <t>エキデン</t>
    </rPh>
    <phoneticPr fontId="2"/>
  </si>
  <si>
    <t>山城地方中学駅伝</t>
    <rPh sb="6" eb="8">
      <t>エキデン</t>
    </rPh>
    <phoneticPr fontId="2"/>
  </si>
  <si>
    <t>京都府高等学校陸上競技対校選手権大会</t>
    <rPh sb="3" eb="7">
      <t>コウトウガッコウ</t>
    </rPh>
    <rPh sb="7" eb="11">
      <t>リクジョウキョウギ</t>
    </rPh>
    <phoneticPr fontId="2"/>
  </si>
  <si>
    <t>府高校対校</t>
    <rPh sb="3" eb="5">
      <t>タイコウ</t>
    </rPh>
    <phoneticPr fontId="2"/>
  </si>
  <si>
    <t>府高校春季</t>
    <rPh sb="0" eb="1">
      <t>フ</t>
    </rPh>
    <phoneticPr fontId="2"/>
  </si>
  <si>
    <t>府高総体京都市</t>
    <rPh sb="4" eb="6">
      <t>キョウト</t>
    </rPh>
    <phoneticPr fontId="2"/>
  </si>
  <si>
    <t>両丹高等学校陸上競技対校選手権大会</t>
    <rPh sb="2" eb="6">
      <t>コウトウガッコウ</t>
    </rPh>
    <rPh sb="8" eb="10">
      <t>キョウギ</t>
    </rPh>
    <phoneticPr fontId="2"/>
  </si>
  <si>
    <t>両丹高等学校ユース陸上競技対校選手権大会</t>
    <rPh sb="18" eb="20">
      <t>タイカイ</t>
    </rPh>
    <phoneticPr fontId="2"/>
  </si>
  <si>
    <t>両丹高校ユ－ス</t>
    <rPh sb="2" eb="4">
      <t>コウコウ</t>
    </rPh>
    <phoneticPr fontId="2"/>
  </si>
  <si>
    <t>両丹高校ｼﾞｭﾆｱ</t>
    <rPh sb="0" eb="1">
      <t>リョウ</t>
    </rPh>
    <rPh sb="1" eb="2">
      <t>タン</t>
    </rPh>
    <rPh sb="2" eb="4">
      <t>コウコウ</t>
    </rPh>
    <phoneticPr fontId="2"/>
  </si>
  <si>
    <t>はごろも◎</t>
  </si>
  <si>
    <t>府高SummerGame</t>
    <rPh sb="0" eb="1">
      <t>フ</t>
    </rPh>
    <rPh sb="1" eb="2">
      <t>コウ</t>
    </rPh>
    <phoneticPr fontId="2"/>
  </si>
  <si>
    <t>京都府高校SummerChallenge</t>
  </si>
  <si>
    <t>府高SummerChallenge</t>
  </si>
  <si>
    <t>府国公立高対校</t>
    <rPh sb="0" eb="1">
      <t>フ</t>
    </rPh>
    <rPh sb="1" eb="2">
      <t>コク</t>
    </rPh>
    <rPh sb="2" eb="4">
      <t>コウリツ</t>
    </rPh>
    <rPh sb="4" eb="5">
      <t>ダカ</t>
    </rPh>
    <rPh sb="5" eb="7">
      <t>タイコウ</t>
    </rPh>
    <phoneticPr fontId="2"/>
  </si>
  <si>
    <t>全国高等学校駅伝競走大会男子</t>
  </si>
  <si>
    <t>全国高校駅伝男子</t>
    <rPh sb="0" eb="2">
      <t>ゼンコク</t>
    </rPh>
    <rPh sb="2" eb="4">
      <t>コウコウ</t>
    </rPh>
    <rPh sb="4" eb="6">
      <t>エキデン</t>
    </rPh>
    <phoneticPr fontId="2"/>
  </si>
  <si>
    <t>全国高等学校駅伝競走大会女子</t>
  </si>
  <si>
    <t>全国高校駅伝女子</t>
    <rPh sb="0" eb="2">
      <t>ゼンコク</t>
    </rPh>
    <rPh sb="2" eb="4">
      <t>コウコウ</t>
    </rPh>
    <rPh sb="4" eb="6">
      <t>エキデン</t>
    </rPh>
    <phoneticPr fontId="2"/>
  </si>
  <si>
    <t>京都府高等学校駅伝競走大会男子</t>
    <rPh sb="0" eb="3">
      <t>キョウトフ</t>
    </rPh>
    <phoneticPr fontId="2"/>
  </si>
  <si>
    <t>府高校駅伝男子</t>
  </si>
  <si>
    <t>京都府高等学校駅伝競走大会女子</t>
  </si>
  <si>
    <t>府高校駅伝女子</t>
    <rPh sb="0" eb="1">
      <t>フ</t>
    </rPh>
    <rPh sb="1" eb="3">
      <t>コウコウ</t>
    </rPh>
    <rPh sb="3" eb="5">
      <t>エキデン</t>
    </rPh>
    <phoneticPr fontId="2"/>
  </si>
  <si>
    <t>府高校定通制春季</t>
    <rPh sb="0" eb="1">
      <t>フ</t>
    </rPh>
    <rPh sb="1" eb="3">
      <t>コウコウ</t>
    </rPh>
    <rPh sb="3" eb="4">
      <t>テイ</t>
    </rPh>
    <rPh sb="4" eb="5">
      <t>ツウ</t>
    </rPh>
    <rPh sb="5" eb="6">
      <t>セイ</t>
    </rPh>
    <rPh sb="6" eb="8">
      <t>シュンキ</t>
    </rPh>
    <phoneticPr fontId="2"/>
  </si>
  <si>
    <t>京都マスターズ</t>
    <rPh sb="0" eb="2">
      <t>キョウト</t>
    </rPh>
    <phoneticPr fontId="2"/>
  </si>
  <si>
    <t>京都マスターズ春季陸上競技大会</t>
  </si>
  <si>
    <t>京都ﾏｽﾀｰｽﾞ春季</t>
    <rPh sb="8" eb="9">
      <t>ハル</t>
    </rPh>
    <rPh sb="9" eb="10">
      <t>キ</t>
    </rPh>
    <phoneticPr fontId="2"/>
  </si>
  <si>
    <t>京都マスターズ秋季陸上競技大会</t>
  </si>
  <si>
    <t>京都ﾏｽﾀｰｽﾞ秋季</t>
    <rPh sb="8" eb="10">
      <t>シュウキ</t>
    </rPh>
    <phoneticPr fontId="2"/>
  </si>
  <si>
    <t>京都学生陸上競技対校選手権大会</t>
  </si>
  <si>
    <t>関西医歯薬対抗</t>
    <rPh sb="4" eb="5">
      <t>ヤク</t>
    </rPh>
    <rPh sb="5" eb="7">
      <t>タイコウ</t>
    </rPh>
    <phoneticPr fontId="2"/>
  </si>
  <si>
    <t>関西薬学対抗</t>
    <rPh sb="2" eb="3">
      <t>ヤク</t>
    </rPh>
    <rPh sb="3" eb="4">
      <t>ガク</t>
    </rPh>
    <rPh sb="4" eb="6">
      <t>タイコウ</t>
    </rPh>
    <phoneticPr fontId="2"/>
  </si>
  <si>
    <t>京都学生駅伝</t>
    <rPh sb="4" eb="6">
      <t>エキデン</t>
    </rPh>
    <phoneticPr fontId="2"/>
  </si>
  <si>
    <t>近畿高専陸上</t>
    <rPh sb="0" eb="2">
      <t>キンキ</t>
    </rPh>
    <rPh sb="2" eb="4">
      <t>コウセン</t>
    </rPh>
    <rPh sb="4" eb="6">
      <t>リクジョウ</t>
    </rPh>
    <phoneticPr fontId="2"/>
  </si>
  <si>
    <t>種目参照テーブル　2025 改定</t>
    <phoneticPr fontId="2"/>
  </si>
  <si>
    <t>430</t>
    <phoneticPr fontId="2"/>
  </si>
  <si>
    <t>８０ｍ</t>
    <phoneticPr fontId="2"/>
  </si>
  <si>
    <t>80m</t>
    <phoneticPr fontId="2"/>
  </si>
  <si>
    <t>※国スポ3次選考会</t>
    <rPh sb="1" eb="2">
      <t>コク</t>
    </rPh>
    <rPh sb="5" eb="6">
      <t>ジ</t>
    </rPh>
    <rPh sb="6" eb="9">
      <t>センコウカイ</t>
    </rPh>
    <phoneticPr fontId="2"/>
  </si>
  <si>
    <t>※国スポ4次選考会</t>
    <rPh sb="1" eb="2">
      <t>コク</t>
    </rPh>
    <rPh sb="5" eb="6">
      <t>ジ</t>
    </rPh>
    <rPh sb="6" eb="9">
      <t>センコウカイ</t>
    </rPh>
    <phoneticPr fontId="2"/>
  </si>
  <si>
    <t>※中体連クラブ</t>
    <rPh sb="1" eb="4">
      <t>チュウタイレン</t>
    </rPh>
    <phoneticPr fontId="2"/>
  </si>
  <si>
    <t>054</t>
    <phoneticPr fontId="2"/>
  </si>
  <si>
    <t>年/月/日　例：2026/4/1</t>
    <phoneticPr fontId="2"/>
  </si>
  <si>
    <t>※京都府中体連所属、京都府小指連で必要な場合のみ使用してください。</t>
    <rPh sb="1" eb="4">
      <t>キョウトフ</t>
    </rPh>
    <rPh sb="4" eb="7">
      <t>チュウタイレン</t>
    </rPh>
    <rPh sb="7" eb="9">
      <t>ショゾク</t>
    </rPh>
    <rPh sb="10" eb="13">
      <t>キョウトフ</t>
    </rPh>
    <rPh sb="13" eb="14">
      <t>ショウ</t>
    </rPh>
    <rPh sb="15" eb="16">
      <t>レン</t>
    </rPh>
    <rPh sb="17" eb="19">
      <t>ヒツヨウ</t>
    </rPh>
    <rPh sb="20" eb="22">
      <t>バアイ</t>
    </rPh>
    <rPh sb="24" eb="26">
      <t>シヨウ</t>
    </rPh>
    <phoneticPr fontId="2"/>
  </si>
  <si>
    <t>クラブチーム所属で小中高生の場合は学校名を記入してください</t>
    <rPh sb="6" eb="8">
      <t>ショゾク</t>
    </rPh>
    <rPh sb="9" eb="10">
      <t>ショウ</t>
    </rPh>
    <rPh sb="10" eb="13">
      <t>チュウコウセイ</t>
    </rPh>
    <rPh sb="14" eb="16">
      <t>バアイ</t>
    </rPh>
    <rPh sb="17" eb="19">
      <t>ガッコウ</t>
    </rPh>
    <rPh sb="19" eb="20">
      <t>メイ</t>
    </rPh>
    <rPh sb="21" eb="23">
      <t>キニュウ</t>
    </rPh>
    <phoneticPr fontId="2"/>
  </si>
  <si>
    <t>クラブチーム所属で小中高生の場合は
小6
中1
高2
等</t>
    <rPh sb="6" eb="8">
      <t>ショゾク</t>
    </rPh>
    <rPh sb="9" eb="10">
      <t>ショウ</t>
    </rPh>
    <rPh sb="10" eb="13">
      <t>チュウコウセイ</t>
    </rPh>
    <rPh sb="14" eb="16">
      <t>バアイ</t>
    </rPh>
    <rPh sb="18" eb="19">
      <t>ショウ</t>
    </rPh>
    <rPh sb="21" eb="22">
      <t>チュウ</t>
    </rPh>
    <rPh sb="24" eb="25">
      <t>コウ</t>
    </rPh>
    <rPh sb="27" eb="28">
      <t>トウ</t>
    </rPh>
    <phoneticPr fontId="2"/>
  </si>
  <si>
    <t>年/月/日　例：2026/6/1</t>
    <rPh sb="0" eb="1">
      <t>ネン</t>
    </rPh>
    <rPh sb="2" eb="3">
      <t>ツキ</t>
    </rPh>
    <rPh sb="4" eb="5">
      <t>ヒ</t>
    </rPh>
    <rPh sb="6" eb="7">
      <t>レイ</t>
    </rPh>
    <phoneticPr fontId="2"/>
  </si>
  <si>
    <t>回2026</t>
  </si>
  <si>
    <t>2026/7/11</t>
  </si>
  <si>
    <t>2026/7/12</t>
  </si>
  <si>
    <t>2026/5/09</t>
  </si>
  <si>
    <t>2026/4/05</t>
  </si>
  <si>
    <t>2026/4/19</t>
  </si>
  <si>
    <t>2026/5/10</t>
  </si>
  <si>
    <t>2026/9/05</t>
  </si>
  <si>
    <t>2026/9/27</t>
  </si>
  <si>
    <t>2026/11/08</t>
  </si>
  <si>
    <t>2026/11/21</t>
  </si>
  <si>
    <t>2026/11/28</t>
  </si>
  <si>
    <t>2027/1/16</t>
  </si>
  <si>
    <t>2027/2/20</t>
  </si>
  <si>
    <t>2026/6/28</t>
  </si>
  <si>
    <t>日清食品カップ京都府小学生陸上競技交流大会・府民総体市予選</t>
  </si>
  <si>
    <t>2026/10/18</t>
  </si>
  <si>
    <t>京都府小学生陸上競技選手権大会(非公認)</t>
  </si>
  <si>
    <t>府小学生選手権(非公認)</t>
  </si>
  <si>
    <t>2026/9/21</t>
  </si>
  <si>
    <t>京都府小学生陸上競技選手権大会京都市予選会(非公認)</t>
  </si>
  <si>
    <t>府小学生市予(非公認)</t>
  </si>
  <si>
    <t>2026/5/30</t>
  </si>
  <si>
    <t>京都市小学生陸上競技記録会(非公認)</t>
  </si>
  <si>
    <t>市小記(非公認)</t>
    <rPh sb="0" eb="1">
      <t>シ</t>
    </rPh>
    <rPh sb="1" eb="2">
      <t>ショウ</t>
    </rPh>
    <rPh sb="2" eb="3">
      <t>キ</t>
    </rPh>
    <phoneticPr fontId="2"/>
  </si>
  <si>
    <t>西京極○</t>
  </si>
  <si>
    <t>京都府小学生陸上競技学年別秋季大会</t>
    <rPh sb="0" eb="3">
      <t>キョウトフ</t>
    </rPh>
    <rPh sb="3" eb="6">
      <t>ショウガクセイ</t>
    </rPh>
    <rPh sb="6" eb="10">
      <t>リクジョウキョウギ</t>
    </rPh>
    <rPh sb="10" eb="12">
      <t>ガクネン</t>
    </rPh>
    <rPh sb="12" eb="13">
      <t>ベツ</t>
    </rPh>
    <rPh sb="13" eb="15">
      <t>シュウキ</t>
    </rPh>
    <rPh sb="15" eb="17">
      <t>タイカイ</t>
    </rPh>
    <phoneticPr fontId="3"/>
  </si>
  <si>
    <t>府小学年別秋季(非公認)</t>
    <rPh sb="0" eb="1">
      <t>フ</t>
    </rPh>
    <rPh sb="2" eb="5">
      <t>ガクネンベツ</t>
    </rPh>
    <rPh sb="5" eb="7">
      <t>シュウキ</t>
    </rPh>
    <phoneticPr fontId="2"/>
  </si>
  <si>
    <t>京都府小学生陸上競技選手権大会丹後予選会(非公認)</t>
  </si>
  <si>
    <t>府小学生丹後予(非公認)</t>
    <rPh sb="4" eb="6">
      <t>タンゴ</t>
    </rPh>
    <rPh sb="6" eb="7">
      <t>ヨ</t>
    </rPh>
    <phoneticPr fontId="2"/>
  </si>
  <si>
    <t>はごろも○</t>
  </si>
  <si>
    <t>2026/9/22</t>
  </si>
  <si>
    <t>京都府小学生陸上競技選手権大会南部予選会(非公認)</t>
  </si>
  <si>
    <t>府小学生南部予(非公認)</t>
    <rPh sb="4" eb="6">
      <t>ナンブ</t>
    </rPh>
    <phoneticPr fontId="2"/>
  </si>
  <si>
    <t>2027/2/21</t>
  </si>
  <si>
    <t>2026/11/22</t>
  </si>
  <si>
    <t>2027/1/17</t>
  </si>
  <si>
    <t>2027/2/14</t>
  </si>
  <si>
    <t>京都府民総合体育大会市町村対抗駅伝競走</t>
  </si>
  <si>
    <t>四都市スポーツ大会(非公認)</t>
  </si>
  <si>
    <t>四都市スポ大会(非公認)</t>
  </si>
  <si>
    <t>2026/10/24</t>
  </si>
  <si>
    <t>2026/10/25</t>
  </si>
  <si>
    <t>2026/4/25</t>
  </si>
  <si>
    <t>2026/7/19</t>
  </si>
  <si>
    <t>2026/8/29</t>
  </si>
  <si>
    <t>福知山市小学生陸上競技大会(非公認)</t>
  </si>
  <si>
    <t>福知山小学生(非公認)</t>
    <rPh sb="0" eb="3">
      <t>フクチヤマ</t>
    </rPh>
    <rPh sb="3" eb="6">
      <t>ショウガクセイ</t>
    </rPh>
    <phoneticPr fontId="2"/>
  </si>
  <si>
    <t>桃映中グランド</t>
  </si>
  <si>
    <t>2026/9/26</t>
  </si>
  <si>
    <t>丹波小学生記録会(非公認)</t>
    <rPh sb="0" eb="2">
      <t>タンバ</t>
    </rPh>
    <rPh sb="2" eb="5">
      <t>ショウガクセイ</t>
    </rPh>
    <rPh sb="5" eb="8">
      <t>キロクカイ</t>
    </rPh>
    <phoneticPr fontId="2"/>
  </si>
  <si>
    <t>丹波小学生記(非公認)</t>
    <rPh sb="0" eb="2">
      <t>タンバ</t>
    </rPh>
    <rPh sb="2" eb="4">
      <t>ショウガク</t>
    </rPh>
    <rPh sb="4" eb="5">
      <t>ナマ</t>
    </rPh>
    <rPh sb="5" eb="6">
      <t>キ</t>
    </rPh>
    <phoneticPr fontId="2"/>
  </si>
  <si>
    <t>2026/11/07</t>
  </si>
  <si>
    <t>福知山市小学生駅伝競走大会</t>
  </si>
  <si>
    <t>2026/5/24</t>
  </si>
  <si>
    <t>2026/6/12</t>
  </si>
  <si>
    <t>綾部市小学生陸上競技大会(非公認)</t>
  </si>
  <si>
    <t>綾部市小学生(非公認)</t>
  </si>
  <si>
    <t>2026/11/29</t>
  </si>
  <si>
    <t>2026/5/16</t>
  </si>
  <si>
    <t>舞鶴市小学生陸上大会(非公認)</t>
  </si>
  <si>
    <t>舞鶴市小学生(非公認)</t>
  </si>
  <si>
    <t>2026/10/12</t>
  </si>
  <si>
    <t>赤れんがパーク</t>
  </si>
  <si>
    <t>2026/11/15</t>
  </si>
  <si>
    <t>2026/9/6</t>
  </si>
  <si>
    <t>2026/7/05</t>
  </si>
  <si>
    <t>2026/5/23</t>
  </si>
  <si>
    <t>2026/11/03</t>
  </si>
  <si>
    <t>2026/11/4</t>
  </si>
  <si>
    <t>2027/3/20</t>
  </si>
  <si>
    <t>2026/9/12</t>
  </si>
  <si>
    <t>2026/12/06</t>
  </si>
  <si>
    <t>北丹陸協小学生記録会(非公認)</t>
  </si>
  <si>
    <t>北部小学記録会(非公認)</t>
    <rPh sb="0" eb="2">
      <t>ホクブ</t>
    </rPh>
    <rPh sb="2" eb="4">
      <t>ショウガク</t>
    </rPh>
    <rPh sb="4" eb="6">
      <t>キロク</t>
    </rPh>
    <phoneticPr fontId="2"/>
  </si>
  <si>
    <t>2026/6/07</t>
  </si>
  <si>
    <t>丹後小学生陸上競技大会(非公認)</t>
  </si>
  <si>
    <t>丹後小学生(非公認)</t>
    <rPh sb="0" eb="2">
      <t>タンゴ</t>
    </rPh>
    <rPh sb="3" eb="5">
      <t>ガクセイ</t>
    </rPh>
    <phoneticPr fontId="2"/>
  </si>
  <si>
    <t>2026/7/26</t>
  </si>
  <si>
    <t>海の京都KIDS  U-13陸上競技大会(非公認)</t>
    <rPh sb="0" eb="1">
      <t>ウミ</t>
    </rPh>
    <phoneticPr fontId="2"/>
  </si>
  <si>
    <t>海の京都KIDS(非公認)</t>
    <rPh sb="0" eb="1">
      <t>ウミ</t>
    </rPh>
    <rPh sb="2" eb="4">
      <t>キョウト</t>
    </rPh>
    <phoneticPr fontId="2"/>
  </si>
  <si>
    <t>2026/9/06</t>
  </si>
  <si>
    <t>京都府北部小学生クラブ陸上記録会(非公認)</t>
  </si>
  <si>
    <t>府北部小ク記録会(非公認)</t>
  </si>
  <si>
    <t>2026/9/20</t>
  </si>
  <si>
    <t>京都府北部小学生クラブクロスカントリー・リレー大会</t>
  </si>
  <si>
    <t>2026/8/23</t>
  </si>
  <si>
    <t>2026/4/11</t>
  </si>
  <si>
    <t>2027/3/14</t>
  </si>
  <si>
    <t>2026/7/18</t>
  </si>
  <si>
    <t>2026/4/29</t>
  </si>
  <si>
    <t>2026/9/13</t>
  </si>
  <si>
    <t>2026/8/01</t>
  </si>
  <si>
    <t>2026/4/18</t>
  </si>
  <si>
    <t>2026/10/03</t>
  </si>
  <si>
    <t>2027/3/13</t>
  </si>
  <si>
    <t>2026/12/13</t>
  </si>
  <si>
    <t>亀岡付設ハーフマラソンコース○</t>
  </si>
  <si>
    <t>2027/1/31</t>
  </si>
  <si>
    <t>保津川コース（未定）</t>
  </si>
  <si>
    <t>2026/7/27</t>
  </si>
  <si>
    <t>京都府中学校総合体育大会陸上競技の部兼全国突破指定大会兼国スポ選考会</t>
    <rPh sb="12" eb="16">
      <t>リクジョウキョウギ</t>
    </rPh>
    <rPh sb="17" eb="18">
      <t>ブ</t>
    </rPh>
    <phoneticPr fontId="2"/>
  </si>
  <si>
    <t>2026/6/27</t>
  </si>
  <si>
    <t>全日本中学通信陸上競技大会京都府大会兼全国突破指定大会兼国スポ選考会</t>
    <rPh sb="3" eb="5">
      <t>チュウガク</t>
    </rPh>
    <rPh sb="11" eb="13">
      <t>タイカイ</t>
    </rPh>
    <phoneticPr fontId="2"/>
  </si>
  <si>
    <t>京都府中学校四種競技大会兼全国突破指定大会</t>
    <rPh sb="0" eb="3">
      <t>キョウトフ</t>
    </rPh>
    <rPh sb="3" eb="5">
      <t>チュウガク</t>
    </rPh>
    <rPh sb="5" eb="6">
      <t>コウ</t>
    </rPh>
    <rPh sb="10" eb="12">
      <t>タイカイ</t>
    </rPh>
    <phoneticPr fontId="2"/>
  </si>
  <si>
    <t>2026/11/01</t>
  </si>
  <si>
    <t>2026/5/02</t>
  </si>
  <si>
    <t>2026/6/20</t>
  </si>
  <si>
    <t>2026/6/21</t>
  </si>
  <si>
    <t>2026/6/13</t>
  </si>
  <si>
    <t>丹後ブロック中学校総合体育大会(非公認)</t>
  </si>
  <si>
    <t>丹後中学(非公認)</t>
  </si>
  <si>
    <t>中丹中学校総合体育大会陸上競技の部(非公認)</t>
  </si>
  <si>
    <t>中丹中学(非公認)</t>
  </si>
  <si>
    <t>口丹波中学校総合体育大会陸上競技の部(非公認)</t>
  </si>
  <si>
    <t>口丹中学(非公認)</t>
  </si>
  <si>
    <t>山城地方中学校陸上競技選手権大会(非公認)</t>
  </si>
  <si>
    <t>山城中学(非公認)</t>
  </si>
  <si>
    <t>京丹後市中学校春季大会</t>
  </si>
  <si>
    <t>南丹市・船井郡中学校総合体育大会陸上競技の部(非公認)</t>
  </si>
  <si>
    <t>亀岡市中学校総合体育大会陸上競技の部</t>
  </si>
  <si>
    <t>亀岡市中学</t>
  </si>
  <si>
    <t>宇城久中学春季(非公認)</t>
    <rPh sb="0" eb="2">
      <t>ウキ</t>
    </rPh>
    <phoneticPr fontId="2"/>
  </si>
  <si>
    <t>2026/6/06</t>
  </si>
  <si>
    <t>2026/6/05</t>
  </si>
  <si>
    <t>2026/4/04</t>
  </si>
  <si>
    <t>2026/8/25</t>
  </si>
  <si>
    <t>2026/10/10</t>
  </si>
  <si>
    <t>2026/10/17</t>
  </si>
  <si>
    <t>豊里コミセン周辺</t>
  </si>
  <si>
    <t>山城地方中学校駅伝競走大会</t>
  </si>
  <si>
    <t>2026/6/6</t>
  </si>
  <si>
    <t>2026/6/7</t>
  </si>
  <si>
    <t>2026/4/12</t>
  </si>
  <si>
    <t>京都府高等学校総合体育大会陸上競技の部市内ブロック大会</t>
  </si>
  <si>
    <t>2026/5/17</t>
  </si>
  <si>
    <t>2026/5/03</t>
  </si>
  <si>
    <t>2026/5/4</t>
  </si>
  <si>
    <t>2026/8/20</t>
  </si>
  <si>
    <t>京都府高等学校ユース陸上競技対校選手権大会</t>
    <rPh sb="2" eb="3">
      <t>フ</t>
    </rPh>
    <phoneticPr fontId="2"/>
  </si>
  <si>
    <t>2026/8/21</t>
  </si>
  <si>
    <t>2026/8/22</t>
  </si>
  <si>
    <t>2026/10/4</t>
  </si>
  <si>
    <t>2026/7/25</t>
  </si>
  <si>
    <t>両丹高等学校ジュニア陸上競技対校選手権大会</t>
  </si>
  <si>
    <t>京都府国立･公立高等学校陸上競技対校選手権大会</t>
  </si>
  <si>
    <t>2026/11/06</t>
  </si>
  <si>
    <t>2026/12/20</t>
  </si>
  <si>
    <t>2026/10/31</t>
  </si>
  <si>
    <t>丹波○</t>
  </si>
  <si>
    <t>2026/4/26</t>
  </si>
  <si>
    <t>2026/6/14</t>
  </si>
  <si>
    <t>関西医科学生対校陸上競技選手権大会</t>
  </si>
  <si>
    <t>関西薬学生対校陸上競技大会</t>
  </si>
  <si>
    <t>京阪神三大学対校新人陸上競技大会</t>
  </si>
  <si>
    <t>東京大学・京都大学対校陸上競技大会</t>
  </si>
  <si>
    <t>2026/8/11</t>
  </si>
  <si>
    <t>2026/11/14</t>
  </si>
  <si>
    <t>京丹後地域・
はごろも◎</t>
  </si>
  <si>
    <t>京都洛北</t>
  </si>
  <si>
    <t>ディムライトリレーズ</t>
  </si>
  <si>
    <t>ﾃﾞｨﾑﾗｲﾄﾘﾚｰｽﾞ</t>
  </si>
  <si>
    <t>2026/8/2</t>
  </si>
  <si>
    <t>2026/9/18</t>
  </si>
  <si>
    <t>関西学生新人陸上競技選手権大会</t>
  </si>
  <si>
    <t>関西学生新人</t>
  </si>
  <si>
    <t>近畿地区高等専門学校体育大会陸上競技</t>
    <rPh sb="10" eb="14">
      <t>タイイクタイカイ</t>
    </rPh>
    <phoneticPr fontId="2"/>
  </si>
  <si>
    <t>近畿陸協</t>
    <rPh sb="0" eb="2">
      <t>キンキ</t>
    </rPh>
    <rPh sb="2" eb="3">
      <t>リク</t>
    </rPh>
    <rPh sb="3" eb="4">
      <t>キョウ</t>
    </rPh>
    <phoneticPr fontId="2"/>
  </si>
  <si>
    <t>2026/5/22</t>
  </si>
  <si>
    <t>関西実業団陸上競技選手権大会</t>
  </si>
  <si>
    <t>2026/9/10</t>
  </si>
  <si>
    <t>全日本実業団対抗陸上競技選手権大会</t>
  </si>
  <si>
    <t>2026/9/11</t>
  </si>
  <si>
    <t>国スポ予選専用</t>
    <rPh sb="0" eb="1">
      <t>クニ</t>
    </rPh>
    <rPh sb="3" eb="5">
      <t>ヨセン</t>
    </rPh>
    <rPh sb="5" eb="7">
      <t>センヨウ</t>
    </rPh>
    <phoneticPr fontId="2"/>
  </si>
  <si>
    <t>Ｃ　2012年1月1日生～2013年4月1日生</t>
    <phoneticPr fontId="2"/>
  </si>
  <si>
    <t>Ｂ　2011年1月1日生～2011年12月31日生</t>
    <phoneticPr fontId="2"/>
  </si>
  <si>
    <t>Ａ　2010年1月1日生～2010年12月31日生</t>
    <phoneticPr fontId="2"/>
  </si>
  <si>
    <t>北丹陸上競技協会主催大会　振込明細書</t>
    <rPh sb="0" eb="2">
      <t>ホクタン</t>
    </rPh>
    <rPh sb="2" eb="4">
      <t>リクジョウ</t>
    </rPh>
    <rPh sb="4" eb="6">
      <t>キョウギ</t>
    </rPh>
    <rPh sb="6" eb="8">
      <t>キョウカイ</t>
    </rPh>
    <rPh sb="8" eb="10">
      <t>シュサイ</t>
    </rPh>
    <rPh sb="10" eb="12">
      <t>タイカイ</t>
    </rPh>
    <rPh sb="13" eb="18">
      <t>フリコミメイサイショ</t>
    </rPh>
    <phoneticPr fontId="2"/>
  </si>
  <si>
    <t>←入力個所はこの色のセル部分のみです。</t>
    <rPh sb="1" eb="5">
      <t>ニュウリョクカショ</t>
    </rPh>
    <rPh sb="8" eb="9">
      <t>イロ</t>
    </rPh>
    <rPh sb="12" eb="14">
      <t>ブブン</t>
    </rPh>
    <phoneticPr fontId="2"/>
  </si>
  <si>
    <t>１．大会プログラム申込</t>
    <rPh sb="2" eb="4">
      <t>タイカイ</t>
    </rPh>
    <rPh sb="9" eb="11">
      <t>モウシコミ</t>
    </rPh>
    <phoneticPr fontId="2"/>
  </si>
  <si>
    <t>申込部数</t>
    <rPh sb="0" eb="2">
      <t>モウシコミ</t>
    </rPh>
    <rPh sb="2" eb="4">
      <t>ブスウ</t>
    </rPh>
    <phoneticPr fontId="2"/>
  </si>
  <si>
    <t>金額</t>
    <rPh sb="0" eb="2">
      <t>キンガク</t>
    </rPh>
    <phoneticPr fontId="2"/>
  </si>
  <si>
    <t>２．アスリートビブス申込</t>
    <rPh sb="10" eb="12">
      <t>モウシコミ</t>
    </rPh>
    <phoneticPr fontId="2"/>
  </si>
  <si>
    <t>←行が足らない場合は適宜、増やしてください。</t>
    <rPh sb="1" eb="2">
      <t>ギョウ</t>
    </rPh>
    <rPh sb="3" eb="4">
      <t>タ</t>
    </rPh>
    <rPh sb="7" eb="9">
      <t>バアイ</t>
    </rPh>
    <rPh sb="10" eb="12">
      <t>テキギ</t>
    </rPh>
    <rPh sb="13" eb="14">
      <t>フ</t>
    </rPh>
    <phoneticPr fontId="2"/>
  </si>
  <si>
    <t>ビブス申込枚数</t>
    <rPh sb="3" eb="5">
      <t>モウシコミ</t>
    </rPh>
    <rPh sb="5" eb="7">
      <t>マイスウ</t>
    </rPh>
    <phoneticPr fontId="2"/>
  </si>
  <si>
    <t>京都銀行</t>
    <rPh sb="0" eb="2">
      <t>キョウト</t>
    </rPh>
    <rPh sb="2" eb="4">
      <t>ギンコウ</t>
    </rPh>
    <phoneticPr fontId="2"/>
  </si>
  <si>
    <r>
      <t>３．エントリー料（男女別に</t>
    </r>
    <r>
      <rPr>
        <b/>
        <sz val="12"/>
        <color rgb="FFFF0000"/>
        <rFont val="ＭＳ Ｐゴシック"/>
        <family val="3"/>
        <charset val="128"/>
      </rPr>
      <t>「種目数」</t>
    </r>
    <r>
      <rPr>
        <b/>
        <sz val="11"/>
        <color theme="1"/>
        <rFont val="ＭＳ Ｐゴシック"/>
        <family val="3"/>
        <charset val="128"/>
      </rPr>
      <t>を入力すること）</t>
    </r>
    <rPh sb="7" eb="8">
      <t>リョウ</t>
    </rPh>
    <rPh sb="9" eb="11">
      <t>ダンジョ</t>
    </rPh>
    <rPh sb="11" eb="12">
      <t>ベツ</t>
    </rPh>
    <rPh sb="14" eb="17">
      <t>シュモクスウ</t>
    </rPh>
    <rPh sb="19" eb="21">
      <t>ニュウリョク</t>
    </rPh>
    <phoneticPr fontId="2"/>
  </si>
  <si>
    <t>京都北都信用金庫</t>
    <rPh sb="6" eb="8">
      <t>キンコ</t>
    </rPh>
    <phoneticPr fontId="2"/>
  </si>
  <si>
    <t>リレー</t>
    <phoneticPr fontId="2"/>
  </si>
  <si>
    <t>京都農業協同組合</t>
    <phoneticPr fontId="2"/>
  </si>
  <si>
    <t>小学生（ﾁｰﾑ）</t>
    <rPh sb="0" eb="2">
      <t>ショウガク</t>
    </rPh>
    <rPh sb="2" eb="3">
      <t>セイ</t>
    </rPh>
    <phoneticPr fontId="2"/>
  </si>
  <si>
    <t>振込金額（1～３の合計）</t>
    <rPh sb="0" eb="4">
      <t>フリコミキンガク</t>
    </rPh>
    <rPh sb="9" eb="11">
      <t>ゴウケイ</t>
    </rPh>
    <phoneticPr fontId="2"/>
  </si>
  <si>
    <t>←この額を振り込んでください。</t>
    <rPh sb="3" eb="4">
      <t>ガク</t>
    </rPh>
    <rPh sb="5" eb="6">
      <t>フ</t>
    </rPh>
    <rPh sb="7" eb="8">
      <t>コ</t>
    </rPh>
    <phoneticPr fontId="2"/>
  </si>
  <si>
    <t>参加料は、参加料は、この申し込みと同時に下記の方法により送金すること。</t>
    <phoneticPr fontId="2"/>
  </si>
  <si>
    <t>ゆうちょ銀行の窓口に備え付けの払込取扱票（青色）を使用して送金（払込手数料は申込者負担）</t>
    <rPh sb="4" eb="6">
      <t>ギンコウ</t>
    </rPh>
    <rPh sb="7" eb="9">
      <t>マドグチ</t>
    </rPh>
    <rPh sb="10" eb="11">
      <t>ソナ</t>
    </rPh>
    <rPh sb="12" eb="13">
      <t>ツ</t>
    </rPh>
    <rPh sb="15" eb="17">
      <t>ハライコミ</t>
    </rPh>
    <rPh sb="17" eb="19">
      <t>トリアツカイ</t>
    </rPh>
    <rPh sb="19" eb="20">
      <t>ヒョウ</t>
    </rPh>
    <rPh sb="21" eb="23">
      <t>アオイロ</t>
    </rPh>
    <rPh sb="25" eb="27">
      <t>シヨウ</t>
    </rPh>
    <rPh sb="29" eb="31">
      <t>ソウキン</t>
    </rPh>
    <phoneticPr fontId="2"/>
  </si>
  <si>
    <r>
      <rPr>
        <b/>
        <sz val="10"/>
        <color indexed="12"/>
        <rFont val="ＭＳ Ｐゴシック"/>
        <family val="3"/>
        <charset val="128"/>
      </rPr>
      <t>口座記号番号：</t>
    </r>
    <r>
      <rPr>
        <sz val="10"/>
        <color indexed="12"/>
        <rFont val="ＭＳ Ｐゴシック"/>
        <family val="3"/>
        <charset val="128"/>
      </rPr>
      <t>　</t>
    </r>
    <r>
      <rPr>
        <b/>
        <sz val="10"/>
        <color indexed="10"/>
        <rFont val="ＭＳ Ｐゴシック"/>
        <family val="3"/>
        <charset val="128"/>
      </rPr>
      <t>００９８０－５－２３９１８８</t>
    </r>
    <rPh sb="0" eb="2">
      <t>コウザ</t>
    </rPh>
    <rPh sb="2" eb="6">
      <t>キゴウバンゴウ</t>
    </rPh>
    <phoneticPr fontId="2"/>
  </si>
  <si>
    <r>
      <rPr>
        <b/>
        <sz val="10"/>
        <color indexed="12"/>
        <rFont val="ＭＳ Ｐゴシック"/>
        <family val="3"/>
        <charset val="128"/>
      </rPr>
      <t>加入者名：</t>
    </r>
    <r>
      <rPr>
        <sz val="10"/>
        <color indexed="12"/>
        <rFont val="ＭＳ Ｐゴシック"/>
        <family val="3"/>
        <charset val="128"/>
      </rPr>
      <t>　</t>
    </r>
    <r>
      <rPr>
        <sz val="10"/>
        <color indexed="10"/>
        <rFont val="ＭＳ Ｐゴシック"/>
        <family val="3"/>
        <charset val="128"/>
      </rPr>
      <t>北丹陸上競技協会（ﾎｸﾀﾝﾘｸｼﾞｮｳｷｮｳｷﾞｷｮｳｶｲ）</t>
    </r>
    <rPh sb="0" eb="3">
      <t>カニュウシャ</t>
    </rPh>
    <rPh sb="3" eb="4">
      <t>ナ</t>
    </rPh>
    <phoneticPr fontId="2"/>
  </si>
  <si>
    <t xml:space="preserve">             「②チーム（学校）名（個人の場合は氏名）」を記載</t>
    <phoneticPr fontId="2"/>
  </si>
  <si>
    <t>上記のほか、下記のいずれかの口座への振り込んでいただいても結構です。</t>
    <rPh sb="0" eb="2">
      <t>ジョウキ</t>
    </rPh>
    <rPh sb="6" eb="8">
      <t>カキ</t>
    </rPh>
    <rPh sb="14" eb="16">
      <t>コウザ</t>
    </rPh>
    <rPh sb="18" eb="19">
      <t>フ</t>
    </rPh>
    <rPh sb="20" eb="21">
      <t>コ</t>
    </rPh>
    <rPh sb="29" eb="31">
      <t>ケッコウ</t>
    </rPh>
    <phoneticPr fontId="2"/>
  </si>
  <si>
    <t xml:space="preserve">振込先口座： </t>
  </si>
  <si>
    <t xml:space="preserve">京都銀行 　　　　　　峰山支店（普通）３８４９４６１ </t>
    <phoneticPr fontId="2"/>
  </si>
  <si>
    <t>京都北都信用金庫 大宮支店（普通）１０９３６３２</t>
  </si>
  <si>
    <t xml:space="preserve">振込口座名義： </t>
  </si>
  <si>
    <t xml:space="preserve">北丹陸上競技協会 </t>
  </si>
  <si>
    <t>この場合は、振込先金融機関が分かるよう、下記、選択してください。</t>
    <rPh sb="2" eb="4">
      <t>バアイ</t>
    </rPh>
    <rPh sb="6" eb="8">
      <t>フリコミ</t>
    </rPh>
    <rPh sb="8" eb="9">
      <t>サキ</t>
    </rPh>
    <rPh sb="9" eb="11">
      <t>キンユウ</t>
    </rPh>
    <rPh sb="11" eb="13">
      <t>キカン</t>
    </rPh>
    <rPh sb="14" eb="15">
      <t>ワ</t>
    </rPh>
    <rPh sb="20" eb="22">
      <t>カキ</t>
    </rPh>
    <rPh sb="23" eb="25">
      <t>センタク</t>
    </rPh>
    <phoneticPr fontId="2"/>
  </si>
  <si>
    <t>振込先金融機関を選択してください　→</t>
    <rPh sb="0" eb="2">
      <t>フリコミ</t>
    </rPh>
    <rPh sb="2" eb="3">
      <t>サキ</t>
    </rPh>
    <rPh sb="3" eb="5">
      <t>キンユウ</t>
    </rPh>
    <rPh sb="5" eb="7">
      <t>キカン</t>
    </rPh>
    <rPh sb="8" eb="10">
      <t>センタク</t>
    </rPh>
    <phoneticPr fontId="2"/>
  </si>
  <si>
    <t xml:space="preserve"> 　　　 </t>
    <phoneticPr fontId="2"/>
  </si>
  <si>
    <t>←ビブスが１枚のみ必要な場合は、
　　「０．５」で入力ください。</t>
    <rPh sb="6" eb="7">
      <t>マイ</t>
    </rPh>
    <rPh sb="9" eb="11">
      <t>ヒツヨウ</t>
    </rPh>
    <rPh sb="12" eb="14">
      <t>バアイ</t>
    </rPh>
    <rPh sb="25" eb="27">
      <t>ニュウリョク</t>
    </rPh>
    <phoneticPr fontId="2"/>
  </si>
  <si>
    <t>北丹陸上競技協会</t>
    <rPh sb="0" eb="2">
      <t>ホクタン</t>
    </rPh>
    <rPh sb="2" eb="4">
      <t>リクジョウ</t>
    </rPh>
    <rPh sb="4" eb="6">
      <t>キョウギ</t>
    </rPh>
    <rPh sb="6" eb="8">
      <t>キョウカイ</t>
    </rPh>
    <phoneticPr fontId="2"/>
  </si>
  <si>
    <t>会長　谷口　正郎　様</t>
    <rPh sb="0" eb="2">
      <t>カイチョウ</t>
    </rPh>
    <rPh sb="3" eb="5">
      <t>タニグチ</t>
    </rPh>
    <rPh sb="6" eb="8">
      <t>マサロウ</t>
    </rPh>
    <rPh sb="9" eb="10">
      <t>サマ</t>
    </rPh>
    <phoneticPr fontId="2"/>
  </si>
  <si>
    <t>承諾書</t>
    <rPh sb="0" eb="3">
      <t>ショウダクショ</t>
    </rPh>
    <phoneticPr fontId="2"/>
  </si>
  <si>
    <t>参加者氏名</t>
    <rPh sb="0" eb="3">
      <t>サンカシャ</t>
    </rPh>
    <rPh sb="3" eb="5">
      <t>シメイ</t>
    </rPh>
    <phoneticPr fontId="2"/>
  </si>
  <si>
    <t>クラブ</t>
    <phoneticPr fontId="2"/>
  </si>
  <si>
    <t>年</t>
    <rPh sb="0" eb="1">
      <t>ネン</t>
    </rPh>
    <phoneticPr fontId="2"/>
  </si>
  <si>
    <t>組</t>
    <rPh sb="0" eb="1">
      <t>クミ</t>
    </rPh>
    <phoneticPr fontId="2"/>
  </si>
  <si>
    <t>月</t>
    <rPh sb="0" eb="1">
      <t>ツキ</t>
    </rPh>
    <phoneticPr fontId="2"/>
  </si>
  <si>
    <t>日</t>
    <rPh sb="0" eb="1">
      <t>ヒ</t>
    </rPh>
    <phoneticPr fontId="2"/>
  </si>
  <si>
    <t>保護者名</t>
    <rPh sb="0" eb="3">
      <t>ホゴシャ</t>
    </rPh>
    <rPh sb="3" eb="4">
      <t>メイ</t>
    </rPh>
    <phoneticPr fontId="2"/>
  </si>
  <si>
    <t>保護者住所</t>
    <rPh sb="0" eb="3">
      <t>ホゴシャ</t>
    </rPh>
    <rPh sb="3" eb="5">
      <t>ジュウショ</t>
    </rPh>
    <phoneticPr fontId="2"/>
  </si>
  <si>
    <t>〒</t>
    <phoneticPr fontId="2"/>
  </si>
  <si>
    <t>（</t>
    <phoneticPr fontId="2"/>
  </si>
  <si>
    <t>ー</t>
    <phoneticPr fontId="2"/>
  </si>
  <si>
    <t>）</t>
    <phoneticPr fontId="2"/>
  </si>
  <si>
    <t>℡</t>
    <phoneticPr fontId="2"/>
  </si>
  <si>
    <t xml:space="preserve">京都農業協同組合 与謝野支店（普通）０００８７０１ </t>
    <rPh sb="9" eb="12">
      <t>ヨサノ</t>
    </rPh>
    <phoneticPr fontId="2"/>
  </si>
  <si>
    <t>上記の者は、北丹陸上競技協会主催の、第42回京都府小学生陸上競技選手権大会</t>
    <rPh sb="0" eb="2">
      <t>ジョウキ</t>
    </rPh>
    <rPh sb="3" eb="4">
      <t>モノ</t>
    </rPh>
    <rPh sb="6" eb="8">
      <t>ホクタン</t>
    </rPh>
    <rPh sb="8" eb="10">
      <t>リクジョウ</t>
    </rPh>
    <rPh sb="10" eb="12">
      <t>キョウギ</t>
    </rPh>
    <rPh sb="12" eb="14">
      <t>キョウカイ</t>
    </rPh>
    <rPh sb="14" eb="16">
      <t>シュサイ</t>
    </rPh>
    <rPh sb="18" eb="19">
      <t>ダイ</t>
    </rPh>
    <rPh sb="21" eb="22">
      <t>カイ</t>
    </rPh>
    <rPh sb="22" eb="25">
      <t>キョウトフ</t>
    </rPh>
    <rPh sb="25" eb="28">
      <t>ショウガクセイ</t>
    </rPh>
    <rPh sb="28" eb="30">
      <t>リクジョウ</t>
    </rPh>
    <rPh sb="30" eb="32">
      <t>キョウギ</t>
    </rPh>
    <rPh sb="32" eb="35">
      <t>センシュケン</t>
    </rPh>
    <rPh sb="35" eb="37">
      <t>タイカイ</t>
    </rPh>
    <phoneticPr fontId="2"/>
  </si>
  <si>
    <t>丹後予選会に、当該大会『大会要項』に則り、参加することを承諾いたします。</t>
    <rPh sb="7" eb="8">
      <t>トウ</t>
    </rPh>
    <rPh sb="8" eb="9">
      <t>ガイ</t>
    </rPh>
    <rPh sb="9" eb="11">
      <t>タイカイ</t>
    </rPh>
    <rPh sb="12" eb="14">
      <t>タイカイ</t>
    </rPh>
    <rPh sb="14" eb="16">
      <t>ヨウコウ</t>
    </rPh>
    <rPh sb="18" eb="19">
      <t>ノリ</t>
    </rPh>
    <rPh sb="21" eb="23">
      <t>サンカ</t>
    </rPh>
    <rPh sb="28" eb="30">
      <t>ショウダク</t>
    </rPh>
    <phoneticPr fontId="2"/>
  </si>
  <si>
    <r>
      <rPr>
        <b/>
        <sz val="10"/>
        <color indexed="12"/>
        <rFont val="ＭＳ Ｐゴシック"/>
        <family val="3"/>
        <charset val="128"/>
      </rPr>
      <t>通信欄：</t>
    </r>
    <r>
      <rPr>
        <sz val="10"/>
        <color indexed="12"/>
        <rFont val="ＭＳ Ｐゴシック"/>
        <family val="3"/>
        <charset val="128"/>
      </rPr>
      <t>　①「競技会名（9/27丹後予選会）」</t>
    </r>
    <rPh sb="0" eb="3">
      <t>ツウシンラン</t>
    </rPh>
    <rPh sb="16" eb="18">
      <t>タンゴ</t>
    </rPh>
    <rPh sb="18" eb="21">
      <t>ヨセンカイ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</si>
</sst>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m/d"/>
    <numFmt numFmtId="177" formatCode="m&quot;月&quot;d&quot;日&quot;;@"/>
    <numFmt numFmtId="178" formatCode="0_ "/>
    <numFmt numFmtId="179" formatCode="yyyy/m/d;@"/>
  </numFmts>
  <fonts count="61"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b/>
      <sz val="11"/>
      <name val="ＭＳ Ｐゴシック"/>
      <family val="3"/>
      <charset val="128"/>
    </font>
    <font>
      <sz val="18"/>
      <name val="ＭＳ Ｐゴシック"/>
      <family val="3"/>
      <charset val="128"/>
    </font>
    <font>
      <sz val="14"/>
      <name val="ＭＳ ゴシック"/>
      <family val="3"/>
      <charset val="128"/>
    </font>
    <font>
      <sz val="16"/>
      <name val="ＭＳ ゴシック"/>
      <family val="3"/>
      <charset val="128"/>
    </font>
    <font>
      <sz val="20"/>
      <name val="ＭＳ ゴシック"/>
      <family val="3"/>
      <charset val="128"/>
    </font>
    <font>
      <sz val="11"/>
      <color indexed="10"/>
      <name val="ＭＳ Ｐゴシック"/>
      <family val="3"/>
      <charset val="128"/>
    </font>
    <font>
      <sz val="14"/>
      <name val="ＭＳ Ｐゴシック"/>
      <family val="3"/>
      <charset val="128"/>
    </font>
    <font>
      <b/>
      <i/>
      <sz val="16"/>
      <name val="ＭＳ ゴシック"/>
      <family val="3"/>
      <charset val="128"/>
    </font>
    <font>
      <b/>
      <i/>
      <sz val="18"/>
      <name val="ＭＳ ゴシック"/>
      <family val="3"/>
      <charset val="128"/>
    </font>
    <font>
      <sz val="9"/>
      <name val="ＭＳ 明朝"/>
      <family val="1"/>
      <charset val="128"/>
    </font>
    <font>
      <sz val="8"/>
      <name val="ＭＳ 明朝"/>
      <family val="1"/>
      <charset val="128"/>
    </font>
    <font>
      <sz val="6"/>
      <name val="ＭＳ 明朝"/>
      <family val="1"/>
      <charset val="128"/>
    </font>
    <font>
      <b/>
      <sz val="18"/>
      <name val="ＭＳ ゴシック"/>
      <family val="3"/>
      <charset val="128"/>
    </font>
    <font>
      <sz val="12"/>
      <name val="ＭＳ 明朝"/>
      <family val="1"/>
      <charset val="128"/>
    </font>
    <font>
      <b/>
      <sz val="14"/>
      <color indexed="10"/>
      <name val="ＭＳ ゴシック"/>
      <family val="3"/>
      <charset val="128"/>
    </font>
    <font>
      <b/>
      <sz val="12"/>
      <color indexed="10"/>
      <name val="ＭＳ ゴシック"/>
      <family val="3"/>
      <charset val="128"/>
    </font>
    <font>
      <b/>
      <sz val="11"/>
      <color indexed="10"/>
      <name val="ＭＳ 明朝"/>
      <family val="1"/>
      <charset val="128"/>
    </font>
    <font>
      <b/>
      <i/>
      <sz val="20"/>
      <color indexed="10"/>
      <name val="ＭＳ ゴシック"/>
      <family val="3"/>
      <charset val="128"/>
    </font>
    <font>
      <b/>
      <i/>
      <sz val="18"/>
      <color indexed="10"/>
      <name val="ＭＳ ゴシック"/>
      <family val="3"/>
      <charset val="128"/>
    </font>
    <font>
      <b/>
      <i/>
      <sz val="16"/>
      <color indexed="10"/>
      <name val="ＭＳ ゴシック"/>
      <family val="3"/>
      <charset val="128"/>
    </font>
    <font>
      <b/>
      <sz val="14"/>
      <name val="ＭＳ Ｐゴシック"/>
      <family val="3"/>
      <charset val="128"/>
    </font>
    <font>
      <b/>
      <sz val="14"/>
      <color indexed="10"/>
      <name val="ＭＳ Ｐゴシック"/>
      <family val="3"/>
      <charset val="128"/>
    </font>
    <font>
      <b/>
      <sz val="10"/>
      <name val="ＭＳ 明朝"/>
      <family val="1"/>
      <charset val="128"/>
    </font>
    <font>
      <b/>
      <sz val="11"/>
      <name val="ＭＳ 明朝"/>
      <family val="1"/>
      <charset val="128"/>
    </font>
    <font>
      <sz val="10"/>
      <name val="ＭＳ 明朝"/>
      <family val="1"/>
      <charset val="128"/>
    </font>
    <font>
      <b/>
      <i/>
      <u/>
      <sz val="16"/>
      <color indexed="10"/>
      <name val="ＭＳ ゴシック"/>
      <family val="3"/>
      <charset val="128"/>
    </font>
    <font>
      <sz val="14"/>
      <name val="ＭＳ 明朝"/>
      <family val="1"/>
      <charset val="128"/>
    </font>
    <font>
      <sz val="10"/>
      <name val="ＭＳ ゴシック"/>
      <family val="3"/>
      <charset val="128"/>
    </font>
    <font>
      <b/>
      <i/>
      <sz val="16"/>
      <color rgb="FFFF0000"/>
      <name val="ＭＳ ゴシック"/>
      <family val="3"/>
      <charset val="128"/>
    </font>
    <font>
      <b/>
      <sz val="11"/>
      <color rgb="FFFF0000"/>
      <name val="ＭＳ Ｐゴシック"/>
      <family val="3"/>
      <charset val="128"/>
    </font>
    <font>
      <b/>
      <i/>
      <sz val="14"/>
      <color rgb="FFFF0000"/>
      <name val="ＭＳ Ｐゴシック"/>
      <family val="3"/>
      <charset val="128"/>
    </font>
    <font>
      <b/>
      <sz val="11"/>
      <color theme="8" tint="-0.249977111117893"/>
      <name val="ＭＳ 明朝"/>
      <family val="1"/>
      <charset val="128"/>
    </font>
    <font>
      <b/>
      <sz val="11"/>
      <color theme="1"/>
      <name val="ＭＳ Ｐゴシック"/>
      <family val="3"/>
      <charset val="128"/>
    </font>
    <font>
      <sz val="11"/>
      <color theme="1"/>
      <name val="ＭＳ Ｐゴシック"/>
      <family val="3"/>
      <charset val="128"/>
    </font>
    <font>
      <sz val="8"/>
      <color theme="1"/>
      <name val="ＭＳ Ｐゴシック"/>
      <family val="3"/>
      <charset val="128"/>
    </font>
    <font>
      <sz val="11"/>
      <color theme="0"/>
      <name val="ＭＳ Ｐゴシック"/>
      <family val="3"/>
      <charset val="128"/>
    </font>
    <font>
      <b/>
      <sz val="12"/>
      <color rgb="FFFF0000"/>
      <name val="ＭＳ Ｐゴシック"/>
      <family val="3"/>
      <charset val="128"/>
    </font>
    <font>
      <b/>
      <sz val="12"/>
      <color theme="1"/>
      <name val="ＭＳ Ｐゴシック"/>
      <family val="3"/>
      <charset val="128"/>
    </font>
    <font>
      <b/>
      <sz val="12"/>
      <name val="ＭＳ Ｐゴシック"/>
      <family val="3"/>
      <charset val="128"/>
    </font>
    <font>
      <b/>
      <sz val="10"/>
      <color theme="1"/>
      <name val="ＭＳ Ｐゴシック"/>
      <family val="3"/>
      <charset val="128"/>
    </font>
    <font>
      <sz val="11"/>
      <color rgb="FF0000FF"/>
      <name val="ＭＳ Ｐゴシック"/>
      <family val="3"/>
      <charset val="128"/>
    </font>
    <font>
      <sz val="11"/>
      <color theme="1"/>
      <name val="ＭＳ Ｐゴシック"/>
      <family val="3"/>
      <charset val="128"/>
      <scheme val="minor"/>
    </font>
    <font>
      <sz val="10"/>
      <color rgb="FF0000FF"/>
      <name val="ＭＳ Ｐゴシック"/>
      <family val="3"/>
      <charset val="128"/>
    </font>
    <font>
      <b/>
      <sz val="10"/>
      <color indexed="12"/>
      <name val="ＭＳ Ｐゴシック"/>
      <family val="3"/>
      <charset val="128"/>
    </font>
    <font>
      <sz val="10"/>
      <color indexed="12"/>
      <name val="ＭＳ Ｐゴシック"/>
      <family val="3"/>
      <charset val="128"/>
    </font>
    <font>
      <b/>
      <sz val="10"/>
      <color indexed="10"/>
      <name val="ＭＳ Ｐゴシック"/>
      <family val="3"/>
      <charset val="128"/>
    </font>
    <font>
      <b/>
      <sz val="10"/>
      <color rgb="FF0000FF"/>
      <name val="ＭＳ Ｐゴシック"/>
      <family val="3"/>
      <charset val="128"/>
    </font>
    <font>
      <sz val="10"/>
      <color indexed="10"/>
      <name val="ＭＳ Ｐゴシック"/>
      <family val="3"/>
      <charset val="128"/>
    </font>
    <font>
      <b/>
      <sz val="11"/>
      <color rgb="FF0000FF"/>
      <name val="ＭＳ Ｐゴシック"/>
      <family val="3"/>
      <charset val="128"/>
    </font>
    <font>
      <b/>
      <sz val="12"/>
      <color rgb="FF0911B7"/>
      <name val="ＭＳ Ｐゴシック"/>
      <family val="3"/>
      <charset val="128"/>
    </font>
    <font>
      <sz val="26"/>
      <name val="ＭＳ Ｐゴシック"/>
      <family val="3"/>
      <charset val="128"/>
    </font>
  </fonts>
  <fills count="6">
    <fill>
      <patternFill patternType="none"/>
    </fill>
    <fill>
      <patternFill patternType="gray125"/>
    </fill>
    <fill>
      <patternFill patternType="gray0625"/>
    </fill>
    <fill>
      <patternFill patternType="solid">
        <fgColor rgb="FFF8A6E8"/>
        <bgColor indexed="64"/>
      </patternFill>
    </fill>
    <fill>
      <patternFill patternType="solid">
        <fgColor theme="3" tint="0.79998168889431442"/>
        <bgColor indexed="64"/>
      </patternFill>
    </fill>
    <fill>
      <patternFill patternType="solid">
        <fgColor rgb="FFFFFF00"/>
        <bgColor indexed="64"/>
      </patternFill>
    </fill>
  </fills>
  <borders count="16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dotted">
        <color indexed="64"/>
      </right>
      <top style="medium">
        <color indexed="64"/>
      </top>
      <bottom style="double">
        <color indexed="64"/>
      </bottom>
      <diagonal/>
    </border>
    <border>
      <left style="dotted">
        <color indexed="64"/>
      </left>
      <right style="dotted">
        <color indexed="64"/>
      </right>
      <top style="medium">
        <color indexed="64"/>
      </top>
      <bottom style="double">
        <color indexed="64"/>
      </bottom>
      <diagonal/>
    </border>
    <border>
      <left style="dotted">
        <color indexed="64"/>
      </left>
      <right/>
      <top style="medium">
        <color indexed="64"/>
      </top>
      <bottom style="double">
        <color indexed="64"/>
      </bottom>
      <diagonal/>
    </border>
    <border>
      <left style="dotted">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thin">
        <color indexed="64"/>
      </top>
      <bottom style="hair">
        <color indexed="64"/>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dotted">
        <color indexed="64"/>
      </left>
      <right style="thin">
        <color indexed="64"/>
      </right>
      <top style="double">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top style="double">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right style="thin">
        <color indexed="64"/>
      </right>
      <top style="medium">
        <color indexed="64"/>
      </top>
      <bottom style="double">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style="double">
        <color indexed="64"/>
      </top>
      <bottom style="thin">
        <color indexed="64"/>
      </bottom>
      <diagonal/>
    </border>
    <border>
      <left style="thin">
        <color indexed="64"/>
      </left>
      <right/>
      <top style="hair">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hair">
        <color indexed="64"/>
      </left>
      <right style="hair">
        <color indexed="64"/>
      </right>
      <top/>
      <bottom style="medium">
        <color indexed="64"/>
      </bottom>
      <diagonal/>
    </border>
    <border>
      <left style="thin">
        <color indexed="64"/>
      </left>
      <right style="medium">
        <color indexed="64"/>
      </right>
      <top/>
      <bottom style="medium">
        <color indexed="64"/>
      </bottom>
      <diagonal/>
    </border>
    <border>
      <left style="dotted">
        <color indexed="64"/>
      </left>
      <right/>
      <top/>
      <bottom style="hair">
        <color indexed="64"/>
      </bottom>
      <diagonal/>
    </border>
    <border>
      <left style="dotted">
        <color indexed="64"/>
      </left>
      <right/>
      <top style="hair">
        <color indexed="64"/>
      </top>
      <bottom style="hair">
        <color indexed="64"/>
      </bottom>
      <diagonal/>
    </border>
    <border>
      <left style="dotted">
        <color indexed="64"/>
      </left>
      <right/>
      <top style="hair">
        <color indexed="64"/>
      </top>
      <bottom style="thin">
        <color indexed="64"/>
      </bottom>
      <diagonal/>
    </border>
    <border>
      <left style="dotted">
        <color indexed="64"/>
      </left>
      <right/>
      <top style="thin">
        <color indexed="64"/>
      </top>
      <bottom style="hair">
        <color indexed="64"/>
      </bottom>
      <diagonal/>
    </border>
    <border>
      <left style="dotted">
        <color indexed="64"/>
      </left>
      <right style="thin">
        <color indexed="64"/>
      </right>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hair">
        <color indexed="64"/>
      </top>
      <bottom style="medium">
        <color indexed="64"/>
      </bottom>
      <diagonal/>
    </border>
    <border>
      <left style="dotted">
        <color indexed="64"/>
      </left>
      <right style="dotted">
        <color indexed="64"/>
      </right>
      <top style="double">
        <color indexed="64"/>
      </top>
      <bottom style="thin">
        <color indexed="64"/>
      </bottom>
      <diagonal/>
    </border>
    <border>
      <left style="medium">
        <color indexed="64"/>
      </left>
      <right style="dotted">
        <color indexed="64"/>
      </right>
      <top style="medium">
        <color indexed="64"/>
      </top>
      <bottom style="double">
        <color indexed="64"/>
      </bottom>
      <diagonal/>
    </border>
    <border>
      <left style="medium">
        <color indexed="64"/>
      </left>
      <right style="dotted">
        <color indexed="64"/>
      </right>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uble">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double">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medium">
        <color indexed="64"/>
      </right>
      <top style="thin">
        <color indexed="64"/>
      </top>
      <bottom/>
      <diagonal/>
    </border>
    <border>
      <left style="hair">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thin">
        <color indexed="64"/>
      </left>
      <right style="medium">
        <color indexed="64"/>
      </right>
      <top style="hair">
        <color indexed="64"/>
      </top>
      <bottom style="medium">
        <color indexed="64"/>
      </bottom>
      <diagonal/>
    </border>
    <border>
      <left style="dotted">
        <color indexed="64"/>
      </left>
      <right/>
      <top style="hair">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5">
    <xf numFmtId="0" fontId="0" fillId="0" borderId="0"/>
    <xf numFmtId="0" fontId="36" fillId="0" borderId="0"/>
    <xf numFmtId="38" fontId="1" fillId="0" borderId="0" applyFont="0" applyFill="0" applyBorder="0" applyAlignment="0" applyProtection="0"/>
    <xf numFmtId="0" fontId="1" fillId="0" borderId="0"/>
    <xf numFmtId="0" fontId="51" fillId="0" borderId="0">
      <alignment vertical="center"/>
    </xf>
  </cellStyleXfs>
  <cellXfs count="577">
    <xf numFmtId="0" fontId="0" fillId="0" borderId="0" xfId="0"/>
    <xf numFmtId="0" fontId="0" fillId="0" borderId="0" xfId="0"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8" fillId="0" borderId="0" xfId="0" applyFont="1" applyAlignment="1">
      <alignment vertical="center"/>
    </xf>
    <xf numFmtId="0" fontId="8" fillId="0" borderId="0" xfId="0" applyFont="1" applyAlignment="1">
      <alignment horizontal="right" vertical="center"/>
    </xf>
    <xf numFmtId="0" fontId="7" fillId="0" borderId="1" xfId="0" applyFont="1" applyBorder="1" applyAlignment="1">
      <alignment vertical="center"/>
    </xf>
    <xf numFmtId="0" fontId="7" fillId="0" borderId="3" xfId="0" applyFont="1" applyBorder="1" applyAlignment="1">
      <alignment vertical="center"/>
    </xf>
    <xf numFmtId="0" fontId="8" fillId="0" borderId="1" xfId="0" applyFont="1" applyBorder="1" applyAlignment="1">
      <alignment vertical="center"/>
    </xf>
    <xf numFmtId="0" fontId="8" fillId="0" borderId="4" xfId="0" applyFont="1" applyBorder="1" applyAlignment="1">
      <alignment horizontal="center" vertical="center" wrapText="1"/>
    </xf>
    <xf numFmtId="0" fontId="2" fillId="0" borderId="5" xfId="0" applyFont="1" applyBorder="1" applyAlignment="1">
      <alignment horizontal="center" vertical="center" wrapText="1"/>
    </xf>
    <xf numFmtId="0" fontId="8" fillId="0" borderId="6" xfId="0" applyFont="1" applyBorder="1" applyAlignment="1">
      <alignment horizontal="center" vertical="center" wrapText="1"/>
    </xf>
    <xf numFmtId="0" fontId="0" fillId="0" borderId="7" xfId="0" applyBorder="1" applyAlignment="1">
      <alignment vertical="center"/>
    </xf>
    <xf numFmtId="56" fontId="0" fillId="0" borderId="7" xfId="0" applyNumberFormat="1" applyBorder="1" applyAlignment="1">
      <alignment vertical="center"/>
    </xf>
    <xf numFmtId="0" fontId="0" fillId="0" borderId="1" xfId="0" applyBorder="1" applyAlignment="1">
      <alignment horizontal="center" vertical="center"/>
    </xf>
    <xf numFmtId="0" fontId="9" fillId="0" borderId="2" xfId="0" applyFont="1" applyBorder="1" applyAlignment="1">
      <alignment horizontal="center" vertical="center"/>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7" fillId="0" borderId="8" xfId="0" applyFont="1" applyBorder="1" applyAlignment="1">
      <alignment vertical="center"/>
    </xf>
    <xf numFmtId="0" fontId="0" fillId="0" borderId="9" xfId="0" applyBorder="1" applyAlignment="1">
      <alignment vertical="center"/>
    </xf>
    <xf numFmtId="0" fontId="7" fillId="0" borderId="0" xfId="0" applyFont="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0" xfId="0" applyAlignment="1">
      <alignment horizontal="center" vertical="center"/>
    </xf>
    <xf numFmtId="0" fontId="0" fillId="0" borderId="12" xfId="0" applyBorder="1" applyAlignment="1">
      <alignment vertical="center"/>
    </xf>
    <xf numFmtId="0" fontId="0" fillId="0" borderId="13" xfId="0" applyBorder="1" applyAlignment="1">
      <alignment horizontal="center" vertical="center" wrapText="1"/>
    </xf>
    <xf numFmtId="0" fontId="0" fillId="0" borderId="3" xfId="0" applyBorder="1" applyAlignment="1">
      <alignment horizontal="center" vertical="center" wrapText="1"/>
    </xf>
    <xf numFmtId="0" fontId="2" fillId="0" borderId="8" xfId="0" applyFont="1" applyBorder="1" applyAlignment="1">
      <alignment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center" vertical="center" shrinkToFit="1"/>
    </xf>
    <xf numFmtId="0" fontId="11" fillId="0" borderId="1" xfId="0" applyFont="1" applyBorder="1" applyAlignment="1">
      <alignment horizontal="center" vertical="center"/>
    </xf>
    <xf numFmtId="0" fontId="7" fillId="0" borderId="2" xfId="0" applyFont="1" applyBorder="1" applyAlignment="1">
      <alignment vertical="center"/>
    </xf>
    <xf numFmtId="0" fontId="3" fillId="1" borderId="14" xfId="0" applyFont="1" applyFill="1" applyBorder="1" applyAlignment="1">
      <alignment horizontal="center" shrinkToFit="1"/>
    </xf>
    <xf numFmtId="0" fontId="1" fillId="0" borderId="1" xfId="0" applyFont="1" applyBorder="1" applyAlignment="1">
      <alignment vertical="center"/>
    </xf>
    <xf numFmtId="0" fontId="7" fillId="0" borderId="1" xfId="0" applyFont="1" applyBorder="1" applyAlignment="1">
      <alignment horizontal="center" vertical="center"/>
    </xf>
    <xf numFmtId="0" fontId="5" fillId="0" borderId="7" xfId="0" applyFont="1" applyBorder="1" applyAlignment="1">
      <alignment vertical="center"/>
    </xf>
    <xf numFmtId="0" fontId="8" fillId="0" borderId="11" xfId="0" applyFont="1" applyBorder="1" applyAlignment="1">
      <alignment horizontal="center" vertical="center" wrapText="1"/>
    </xf>
    <xf numFmtId="0" fontId="4" fillId="0" borderId="0" xfId="0" applyFont="1"/>
    <xf numFmtId="0" fontId="12" fillId="0" borderId="0" xfId="0" applyFont="1" applyAlignment="1">
      <alignment horizontal="center"/>
    </xf>
    <xf numFmtId="0" fontId="4" fillId="0" borderId="0" xfId="0" applyFont="1" applyAlignment="1">
      <alignment horizontal="center"/>
    </xf>
    <xf numFmtId="14" fontId="4" fillId="0" borderId="0" xfId="0" applyNumberFormat="1" applyFont="1" applyAlignment="1">
      <alignment horizontal="center"/>
    </xf>
    <xf numFmtId="49" fontId="4" fillId="0" borderId="0" xfId="0" applyNumberFormat="1" applyFont="1" applyAlignment="1">
      <alignment horizontal="center"/>
    </xf>
    <xf numFmtId="0" fontId="4" fillId="0" borderId="0" xfId="0" applyFont="1" applyAlignment="1">
      <alignment horizontal="center" wrapText="1"/>
    </xf>
    <xf numFmtId="0" fontId="4" fillId="0" borderId="0" xfId="0" applyFont="1" applyAlignment="1">
      <alignment vertical="top" wrapText="1"/>
    </xf>
    <xf numFmtId="0" fontId="3" fillId="1" borderId="15" xfId="0" applyFont="1" applyFill="1" applyBorder="1" applyAlignment="1">
      <alignment horizontal="center" shrinkToFit="1"/>
    </xf>
    <xf numFmtId="0" fontId="3" fillId="1" borderId="4" xfId="0" applyFont="1" applyFill="1" applyBorder="1" applyAlignment="1">
      <alignment horizontal="center" shrinkToFit="1"/>
    </xf>
    <xf numFmtId="0" fontId="3" fillId="0" borderId="16" xfId="0" applyFont="1" applyBorder="1" applyAlignment="1">
      <alignment horizontal="center" shrinkToFit="1"/>
    </xf>
    <xf numFmtId="0" fontId="3" fillId="0" borderId="17" xfId="0" applyFont="1" applyBorder="1" applyAlignment="1">
      <alignment horizontal="center" shrinkToFit="1"/>
    </xf>
    <xf numFmtId="0" fontId="3" fillId="1" borderId="18" xfId="0" applyFont="1" applyFill="1" applyBorder="1" applyAlignment="1">
      <alignment horizontal="center" shrinkToFit="1"/>
    </xf>
    <xf numFmtId="0" fontId="3" fillId="1" borderId="19" xfId="0" applyFont="1" applyFill="1" applyBorder="1" applyAlignment="1">
      <alignment horizontal="center" shrinkToFit="1"/>
    </xf>
    <xf numFmtId="0" fontId="3" fillId="0" borderId="20" xfId="0" applyFont="1" applyBorder="1" applyAlignment="1">
      <alignment horizontal="center" shrinkToFit="1"/>
    </xf>
    <xf numFmtId="0" fontId="3" fillId="0" borderId="21" xfId="0" applyFont="1" applyBorder="1" applyAlignment="1">
      <alignment horizontal="center" shrinkToFit="1"/>
    </xf>
    <xf numFmtId="0" fontId="3" fillId="1" borderId="22" xfId="0" applyFont="1" applyFill="1" applyBorder="1" applyAlignment="1">
      <alignment horizontal="center" shrinkToFit="1"/>
    </xf>
    <xf numFmtId="0" fontId="3" fillId="0" borderId="23" xfId="0" applyFont="1" applyBorder="1" applyAlignment="1">
      <alignment horizontal="center" shrinkToFit="1"/>
    </xf>
    <xf numFmtId="0" fontId="3" fillId="1" borderId="24" xfId="0" applyFont="1" applyFill="1" applyBorder="1" applyAlignment="1">
      <alignment horizontal="center" shrinkToFit="1"/>
    </xf>
    <xf numFmtId="0" fontId="3" fillId="0" borderId="25" xfId="0" applyFont="1" applyBorder="1" applyAlignment="1">
      <alignment horizontal="center" shrinkToFit="1"/>
    </xf>
    <xf numFmtId="0" fontId="3" fillId="1" borderId="25" xfId="0" applyFont="1" applyFill="1" applyBorder="1" applyAlignment="1">
      <alignment horizontal="center" shrinkToFit="1"/>
    </xf>
    <xf numFmtId="0" fontId="3" fillId="0" borderId="22" xfId="0" applyFont="1" applyBorder="1" applyAlignment="1">
      <alignment horizontal="center" shrinkToFit="1"/>
    </xf>
    <xf numFmtId="0" fontId="3" fillId="0" borderId="24" xfId="0" applyFont="1" applyBorder="1" applyAlignment="1">
      <alignment horizontal="center" shrinkToFit="1"/>
    </xf>
    <xf numFmtId="0" fontId="3" fillId="0" borderId="26" xfId="0" applyFont="1" applyBorder="1" applyAlignment="1">
      <alignment horizontal="center" shrinkToFit="1"/>
    </xf>
    <xf numFmtId="0" fontId="3" fillId="0" borderId="27" xfId="0" applyFont="1" applyBorder="1" applyAlignment="1">
      <alignment horizontal="center" shrinkToFit="1"/>
    </xf>
    <xf numFmtId="0" fontId="3" fillId="1" borderId="28" xfId="0" applyFont="1" applyFill="1" applyBorder="1" applyAlignment="1">
      <alignment horizontal="center" shrinkToFit="1"/>
    </xf>
    <xf numFmtId="0" fontId="3" fillId="1" borderId="29" xfId="0" applyFont="1" applyFill="1" applyBorder="1" applyAlignment="1">
      <alignment horizontal="center" shrinkToFit="1"/>
    </xf>
    <xf numFmtId="0" fontId="3" fillId="0" borderId="30" xfId="0" applyFont="1" applyBorder="1" applyAlignment="1">
      <alignment horizontal="center" shrinkToFit="1"/>
    </xf>
    <xf numFmtId="0" fontId="3" fillId="0" borderId="31" xfId="0" applyFont="1" applyBorder="1" applyAlignment="1">
      <alignment horizontal="center" shrinkToFit="1"/>
    </xf>
    <xf numFmtId="0" fontId="3" fillId="0" borderId="0" xfId="0" applyFont="1" applyAlignment="1">
      <alignment horizontal="center" vertical="center" shrinkToFit="1"/>
    </xf>
    <xf numFmtId="0" fontId="3" fillId="0" borderId="32" xfId="0" applyFont="1" applyBorder="1" applyAlignment="1">
      <alignment horizontal="center" vertical="center" shrinkToFit="1"/>
    </xf>
    <xf numFmtId="0" fontId="3" fillId="1" borderId="19" xfId="0" applyFont="1" applyFill="1" applyBorder="1" applyAlignment="1">
      <alignment horizontal="center" vertical="center" shrinkToFit="1"/>
    </xf>
    <xf numFmtId="0" fontId="3" fillId="1" borderId="32" xfId="0" applyFont="1" applyFill="1" applyBorder="1" applyAlignment="1">
      <alignment horizontal="center" vertical="center" shrinkToFit="1"/>
    </xf>
    <xf numFmtId="0" fontId="3" fillId="1" borderId="33" xfId="0" applyFont="1" applyFill="1" applyBorder="1" applyAlignment="1">
      <alignment horizontal="center" vertical="center" shrinkToFit="1"/>
    </xf>
    <xf numFmtId="0" fontId="3" fillId="0" borderId="29" xfId="0" applyFont="1" applyBorder="1" applyAlignment="1">
      <alignment horizontal="center" vertical="center" shrinkToFit="1"/>
    </xf>
    <xf numFmtId="0" fontId="3" fillId="1" borderId="8" xfId="0" applyFont="1" applyFill="1" applyBorder="1" applyAlignment="1">
      <alignment horizontal="center" vertical="center" shrinkToFit="1"/>
    </xf>
    <xf numFmtId="0" fontId="3" fillId="1" borderId="29" xfId="0" applyFont="1" applyFill="1" applyBorder="1" applyAlignment="1">
      <alignment horizontal="center" vertical="center" shrinkToFit="1"/>
    </xf>
    <xf numFmtId="0" fontId="3" fillId="1" borderId="17" xfId="0" applyFont="1" applyFill="1" applyBorder="1" applyAlignment="1">
      <alignment horizontal="center" vertical="center" shrinkToFit="1"/>
    </xf>
    <xf numFmtId="0" fontId="3" fillId="0" borderId="34" xfId="0" applyFont="1" applyBorder="1" applyAlignment="1">
      <alignment horizontal="center" vertical="center" shrinkToFit="1"/>
    </xf>
    <xf numFmtId="0" fontId="3" fillId="1" borderId="34" xfId="0" applyFont="1" applyFill="1" applyBorder="1" applyAlignment="1">
      <alignment horizontal="center" vertical="center" shrinkToFit="1"/>
    </xf>
    <xf numFmtId="0" fontId="3" fillId="1" borderId="10" xfId="0" applyFont="1" applyFill="1" applyBorder="1" applyAlignment="1">
      <alignment horizontal="center" vertical="center" shrinkToFit="1"/>
    </xf>
    <xf numFmtId="0" fontId="3" fillId="0" borderId="35" xfId="0" applyFont="1" applyBorder="1" applyAlignment="1">
      <alignment horizontal="center" vertical="center" shrinkToFit="1"/>
    </xf>
    <xf numFmtId="0" fontId="3" fillId="0" borderId="36" xfId="0" applyFont="1" applyBorder="1" applyAlignment="1">
      <alignment horizontal="center" vertical="center" shrinkToFit="1"/>
    </xf>
    <xf numFmtId="0" fontId="3" fillId="1" borderId="36" xfId="0" applyFont="1" applyFill="1" applyBorder="1" applyAlignment="1">
      <alignment horizontal="center" vertical="center" shrinkToFit="1"/>
    </xf>
    <xf numFmtId="0" fontId="3" fillId="0" borderId="37" xfId="0" applyFont="1" applyBorder="1" applyAlignment="1">
      <alignment horizontal="center" vertical="center" shrinkToFit="1"/>
    </xf>
    <xf numFmtId="0" fontId="8" fillId="0" borderId="38" xfId="0" applyFont="1" applyBorder="1" applyAlignment="1">
      <alignment horizontal="center" vertical="center" wrapText="1"/>
    </xf>
    <xf numFmtId="0" fontId="0" fillId="0" borderId="39" xfId="0" applyBorder="1" applyAlignment="1">
      <alignment horizontal="center" vertical="center" shrinkToFit="1"/>
    </xf>
    <xf numFmtId="0" fontId="0" fillId="0" borderId="40" xfId="0" applyBorder="1" applyAlignment="1">
      <alignment horizontal="center" vertical="center" shrinkToFit="1"/>
    </xf>
    <xf numFmtId="0" fontId="0" fillId="0" borderId="41" xfId="0" applyBorder="1" applyAlignment="1">
      <alignment horizontal="center" vertical="center" shrinkToFit="1"/>
    </xf>
    <xf numFmtId="0" fontId="6" fillId="0" borderId="36" xfId="0" applyFont="1" applyBorder="1" applyAlignment="1">
      <alignment horizontal="center" vertical="center" shrinkToFit="1"/>
    </xf>
    <xf numFmtId="0" fontId="6" fillId="0" borderId="42"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43"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44" xfId="0" applyFont="1" applyBorder="1" applyAlignment="1">
      <alignment horizontal="center" vertical="center" shrinkToFit="1"/>
    </xf>
    <xf numFmtId="0" fontId="6" fillId="0" borderId="45" xfId="0" applyFont="1" applyBorder="1" applyAlignment="1">
      <alignment horizontal="center" vertical="center" shrinkToFit="1"/>
    </xf>
    <xf numFmtId="0" fontId="6" fillId="0" borderId="46" xfId="0" applyFont="1" applyBorder="1" applyAlignment="1">
      <alignment horizontal="center" vertical="center" shrinkToFit="1"/>
    </xf>
    <xf numFmtId="0" fontId="8" fillId="0" borderId="1" xfId="0" applyFont="1" applyBorder="1" applyAlignment="1">
      <alignment horizontal="right" vertical="center"/>
    </xf>
    <xf numFmtId="0" fontId="2" fillId="0" borderId="1" xfId="0" applyFont="1" applyBorder="1" applyAlignment="1">
      <alignment vertical="center" shrinkToFit="1"/>
    </xf>
    <xf numFmtId="0" fontId="1" fillId="0" borderId="47" xfId="0" applyFont="1" applyBorder="1" applyAlignment="1">
      <alignment horizontal="center" vertical="center" shrinkToFit="1"/>
    </xf>
    <xf numFmtId="0" fontId="3" fillId="1" borderId="48" xfId="0" applyFont="1" applyFill="1" applyBorder="1" applyAlignment="1">
      <alignment horizontal="center" shrinkToFit="1"/>
    </xf>
    <xf numFmtId="0" fontId="3" fillId="1" borderId="48" xfId="0" applyFont="1" applyFill="1" applyBorder="1" applyAlignment="1">
      <alignment horizontal="center" vertical="center" shrinkToFit="1"/>
    </xf>
    <xf numFmtId="0" fontId="3" fillId="1" borderId="49" xfId="0" applyFont="1" applyFill="1" applyBorder="1" applyAlignment="1">
      <alignment horizontal="center" vertical="center" shrinkToFit="1"/>
    </xf>
    <xf numFmtId="0" fontId="3" fillId="1" borderId="15" xfId="0" applyFont="1" applyFill="1" applyBorder="1" applyAlignment="1">
      <alignment horizontal="center" vertical="center" shrinkToFit="1"/>
    </xf>
    <xf numFmtId="0" fontId="3" fillId="1" borderId="50" xfId="0" applyFont="1" applyFill="1" applyBorder="1" applyAlignment="1">
      <alignment horizontal="center" shrinkToFit="1"/>
    </xf>
    <xf numFmtId="0" fontId="3" fillId="1" borderId="51" xfId="0" applyFont="1" applyFill="1" applyBorder="1" applyAlignment="1">
      <alignment horizontal="center" vertical="center" shrinkToFit="1"/>
    </xf>
    <xf numFmtId="0" fontId="3" fillId="1" borderId="52" xfId="0" applyFont="1" applyFill="1" applyBorder="1" applyAlignment="1">
      <alignment horizontal="center" vertical="center" shrinkToFit="1"/>
    </xf>
    <xf numFmtId="0" fontId="6" fillId="0" borderId="0" xfId="0" applyFont="1" applyAlignment="1">
      <alignment horizontal="center" vertical="center" wrapText="1"/>
    </xf>
    <xf numFmtId="0" fontId="0" fillId="0" borderId="0" xfId="0" applyAlignment="1">
      <alignment vertical="center" shrinkToFit="1"/>
    </xf>
    <xf numFmtId="0" fontId="0" fillId="0" borderId="8" xfId="0" quotePrefix="1" applyBorder="1" applyAlignment="1">
      <alignment horizontal="center" vertical="center" shrinkToFit="1"/>
    </xf>
    <xf numFmtId="0" fontId="0" fillId="0" borderId="0" xfId="0" quotePrefix="1" applyAlignment="1">
      <alignment horizontal="center" vertical="center" shrinkToFit="1"/>
    </xf>
    <xf numFmtId="0" fontId="6" fillId="0" borderId="0" xfId="0" applyFont="1" applyAlignment="1">
      <alignment horizontal="center" vertical="center" shrinkToFit="1"/>
    </xf>
    <xf numFmtId="0" fontId="0" fillId="0" borderId="7" xfId="0" applyBorder="1" applyAlignment="1">
      <alignment vertical="center" shrinkToFit="1"/>
    </xf>
    <xf numFmtId="0" fontId="3" fillId="0" borderId="43"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53" xfId="0" applyFont="1" applyBorder="1" applyAlignment="1">
      <alignment horizontal="center" vertical="center" shrinkToFit="1"/>
    </xf>
    <xf numFmtId="0" fontId="3" fillId="0" borderId="42" xfId="0" applyFont="1" applyBorder="1" applyAlignment="1">
      <alignment horizontal="center" vertical="center" shrinkToFit="1"/>
    </xf>
    <xf numFmtId="176" fontId="3" fillId="0" borderId="0" xfId="0" applyNumberFormat="1" applyFont="1" applyAlignment="1">
      <alignment horizontal="center" vertical="center" shrinkToFit="1"/>
    </xf>
    <xf numFmtId="0" fontId="5" fillId="0" borderId="0" xfId="0" applyFont="1" applyAlignment="1">
      <alignment vertical="center"/>
    </xf>
    <xf numFmtId="56" fontId="0" fillId="0" borderId="0" xfId="0" applyNumberFormat="1" applyAlignment="1">
      <alignment vertical="center"/>
    </xf>
    <xf numFmtId="176" fontId="3" fillId="0" borderId="7" xfId="0" applyNumberFormat="1" applyFont="1" applyBorder="1" applyAlignment="1">
      <alignment horizontal="center" vertical="center" shrinkToFit="1"/>
    </xf>
    <xf numFmtId="56" fontId="9" fillId="0" borderId="0" xfId="0" applyNumberFormat="1" applyFont="1" applyAlignment="1">
      <alignment horizontal="center" vertical="center"/>
    </xf>
    <xf numFmtId="0" fontId="13" fillId="0" borderId="0" xfId="0" applyFont="1"/>
    <xf numFmtId="0" fontId="14" fillId="0" borderId="0" xfId="0" applyFont="1"/>
    <xf numFmtId="0" fontId="6" fillId="0" borderId="8" xfId="0" applyFont="1" applyBorder="1" applyAlignment="1">
      <alignment horizontal="center" vertical="center"/>
    </xf>
    <xf numFmtId="0" fontId="6" fillId="0" borderId="0" xfId="0" applyFont="1" applyAlignment="1">
      <alignment horizontal="center" vertical="center"/>
    </xf>
    <xf numFmtId="0" fontId="17" fillId="0" borderId="0" xfId="0" applyFont="1"/>
    <xf numFmtId="0" fontId="0" fillId="0" borderId="0" xfId="0" applyAlignment="1">
      <alignment shrinkToFit="1"/>
    </xf>
    <xf numFmtId="0" fontId="0" fillId="0" borderId="36" xfId="0" applyBorder="1" applyAlignment="1">
      <alignment horizontal="center" vertical="center" shrinkToFit="1"/>
    </xf>
    <xf numFmtId="0" fontId="0" fillId="0" borderId="29" xfId="0" applyBorder="1" applyAlignment="1">
      <alignment horizontal="center" vertical="center" shrinkToFit="1"/>
    </xf>
    <xf numFmtId="0" fontId="0" fillId="0" borderId="34" xfId="0" applyBorder="1" applyAlignment="1">
      <alignment horizontal="center" vertical="center" shrinkToFit="1"/>
    </xf>
    <xf numFmtId="0" fontId="0" fillId="0" borderId="45" xfId="0" applyBorder="1" applyAlignment="1">
      <alignment horizontal="center" vertical="center" shrinkToFit="1"/>
    </xf>
    <xf numFmtId="14" fontId="1" fillId="0" borderId="54" xfId="0" applyNumberFormat="1" applyFont="1" applyBorder="1" applyAlignment="1">
      <alignment horizontal="center" vertical="center" shrinkToFit="1"/>
    </xf>
    <xf numFmtId="14" fontId="0" fillId="0" borderId="55" xfId="0" applyNumberFormat="1" applyBorder="1" applyAlignment="1">
      <alignment horizontal="center" vertical="center" shrinkToFit="1"/>
    </xf>
    <xf numFmtId="14" fontId="0" fillId="0" borderId="56" xfId="0" applyNumberFormat="1" applyBorder="1" applyAlignment="1">
      <alignment horizontal="center" vertical="center" shrinkToFit="1"/>
    </xf>
    <xf numFmtId="14" fontId="0" fillId="0" borderId="57" xfId="0" applyNumberFormat="1" applyBorder="1" applyAlignment="1">
      <alignment horizontal="center" vertical="center" shrinkToFit="1"/>
    </xf>
    <xf numFmtId="0" fontId="0" fillId="0" borderId="58" xfId="0" applyBorder="1" applyAlignment="1">
      <alignment horizontal="center" vertical="center" shrinkToFit="1"/>
    </xf>
    <xf numFmtId="0" fontId="0" fillId="0" borderId="59" xfId="0" applyBorder="1" applyAlignment="1">
      <alignment horizontal="center" vertical="center" shrinkToFit="1"/>
    </xf>
    <xf numFmtId="0" fontId="0" fillId="0" borderId="60" xfId="0" applyBorder="1" applyAlignment="1">
      <alignment horizontal="center" vertical="center" shrinkToFit="1"/>
    </xf>
    <xf numFmtId="0" fontId="0" fillId="0" borderId="61" xfId="0" applyBorder="1" applyAlignment="1">
      <alignment horizontal="center" vertical="center" shrinkToFit="1"/>
    </xf>
    <xf numFmtId="0" fontId="0" fillId="0" borderId="43" xfId="0" applyBorder="1" applyAlignment="1">
      <alignment horizontal="center" vertical="center" shrinkToFit="1"/>
    </xf>
    <xf numFmtId="0" fontId="0" fillId="0" borderId="44" xfId="0" applyBorder="1" applyAlignment="1">
      <alignment horizontal="center" vertical="center" shrinkToFit="1"/>
    </xf>
    <xf numFmtId="0" fontId="0" fillId="0" borderId="62" xfId="0" applyBorder="1"/>
    <xf numFmtId="0" fontId="0" fillId="0" borderId="63" xfId="0" applyBorder="1"/>
    <xf numFmtId="0" fontId="0" fillId="0" borderId="64" xfId="0" applyBorder="1"/>
    <xf numFmtId="49" fontId="20" fillId="0" borderId="26" xfId="0" applyNumberFormat="1" applyFont="1" applyBorder="1" applyAlignment="1">
      <alignment horizontal="center" wrapText="1"/>
    </xf>
    <xf numFmtId="0" fontId="22" fillId="0" borderId="0" xfId="0" applyFont="1"/>
    <xf numFmtId="0" fontId="23" fillId="1" borderId="65" xfId="0" applyFont="1" applyFill="1" applyBorder="1" applyAlignment="1">
      <alignment horizontal="center" shrinkToFit="1"/>
    </xf>
    <xf numFmtId="0" fontId="23" fillId="1" borderId="66" xfId="0" applyFont="1" applyFill="1" applyBorder="1" applyAlignment="1">
      <alignment horizontal="center" shrinkToFit="1"/>
    </xf>
    <xf numFmtId="0" fontId="23" fillId="1" borderId="48" xfId="0" applyFont="1" applyFill="1" applyBorder="1" applyAlignment="1">
      <alignment horizontal="center" vertical="center" shrinkToFit="1"/>
    </xf>
    <xf numFmtId="0" fontId="23" fillId="1" borderId="49" xfId="0" applyFont="1" applyFill="1" applyBorder="1" applyAlignment="1">
      <alignment horizontal="center" vertical="center" shrinkToFit="1"/>
    </xf>
    <xf numFmtId="0" fontId="23" fillId="1" borderId="15" xfId="0" applyFont="1" applyFill="1" applyBorder="1" applyAlignment="1">
      <alignment horizontal="center" vertical="center" shrinkToFit="1"/>
    </xf>
    <xf numFmtId="49" fontId="3" fillId="2" borderId="67" xfId="0" applyNumberFormat="1" applyFont="1" applyFill="1" applyBorder="1" applyAlignment="1">
      <alignment horizontal="center" shrinkToFit="1"/>
    </xf>
    <xf numFmtId="0" fontId="0" fillId="0" borderId="68" xfId="0" applyBorder="1" applyAlignment="1">
      <alignment horizontal="center" vertical="center" shrinkToFit="1"/>
    </xf>
    <xf numFmtId="0" fontId="6" fillId="0" borderId="54" xfId="0" applyFont="1" applyBorder="1" applyAlignment="1">
      <alignment horizontal="center" vertical="center" shrinkToFit="1"/>
    </xf>
    <xf numFmtId="0" fontId="1" fillId="0" borderId="42" xfId="0" applyFont="1" applyBorder="1" applyAlignment="1">
      <alignment horizontal="center" vertical="center" shrinkToFit="1"/>
    </xf>
    <xf numFmtId="0" fontId="1" fillId="0" borderId="36" xfId="0" applyFont="1" applyBorder="1" applyAlignment="1">
      <alignment horizontal="center" vertical="center" shrinkToFit="1"/>
    </xf>
    <xf numFmtId="0" fontId="0" fillId="0" borderId="69" xfId="0" applyBorder="1" applyAlignment="1">
      <alignment horizontal="center" vertical="center" shrinkToFit="1"/>
    </xf>
    <xf numFmtId="0" fontId="6" fillId="0" borderId="55" xfId="0" applyFont="1" applyBorder="1" applyAlignment="1">
      <alignment horizontal="center" vertical="center" shrinkToFit="1"/>
    </xf>
    <xf numFmtId="0" fontId="0" fillId="0" borderId="70" xfId="0" applyBorder="1" applyAlignment="1">
      <alignment horizontal="center" vertical="center" shrinkToFit="1"/>
    </xf>
    <xf numFmtId="0" fontId="6" fillId="0" borderId="56" xfId="0" applyFont="1" applyBorder="1" applyAlignment="1">
      <alignment horizontal="center" vertical="center" shrinkToFit="1"/>
    </xf>
    <xf numFmtId="0" fontId="0" fillId="0" borderId="71" xfId="0" applyBorder="1" applyAlignment="1">
      <alignment horizontal="center" vertical="center" shrinkToFit="1"/>
    </xf>
    <xf numFmtId="0" fontId="6" fillId="0" borderId="57" xfId="0" applyFont="1" applyBorder="1" applyAlignment="1">
      <alignment horizontal="center" vertical="center" shrinkToFit="1"/>
    </xf>
    <xf numFmtId="0" fontId="0" fillId="0" borderId="46" xfId="0" applyBorder="1" applyAlignment="1">
      <alignment horizontal="center" vertical="center" shrinkToFit="1"/>
    </xf>
    <xf numFmtId="0" fontId="27" fillId="0" borderId="0" xfId="0" applyFont="1"/>
    <xf numFmtId="0" fontId="0" fillId="0" borderId="4" xfId="0" applyBorder="1" applyAlignment="1" applyProtection="1">
      <alignment horizontal="center" vertical="center"/>
      <protection locked="0"/>
    </xf>
    <xf numFmtId="0" fontId="29" fillId="0" borderId="0" xfId="0" applyFont="1"/>
    <xf numFmtId="0" fontId="8" fillId="0" borderId="72" xfId="0" applyFont="1" applyBorder="1" applyAlignment="1">
      <alignment horizontal="center" vertical="center" wrapText="1"/>
    </xf>
    <xf numFmtId="0" fontId="6" fillId="0" borderId="73" xfId="0" applyFont="1" applyBorder="1" applyAlignment="1">
      <alignment horizontal="center" vertical="center" shrinkToFit="1"/>
    </xf>
    <xf numFmtId="0" fontId="6" fillId="0" borderId="74" xfId="0" applyFont="1" applyBorder="1" applyAlignment="1">
      <alignment horizontal="center" vertical="center" shrinkToFit="1"/>
    </xf>
    <xf numFmtId="0" fontId="6" fillId="0" borderId="75" xfId="0" applyFont="1" applyBorder="1" applyAlignment="1">
      <alignment horizontal="center" vertical="center" shrinkToFit="1"/>
    </xf>
    <xf numFmtId="0" fontId="6" fillId="0" borderId="76" xfId="0" applyFont="1" applyBorder="1" applyAlignment="1">
      <alignment horizontal="center" vertical="center" shrinkToFit="1"/>
    </xf>
    <xf numFmtId="0" fontId="0" fillId="0" borderId="7" xfId="0" applyBorder="1" applyAlignment="1">
      <alignment horizontal="center" vertical="center"/>
    </xf>
    <xf numFmtId="0" fontId="3" fillId="0" borderId="25" xfId="0" applyFont="1" applyBorder="1" applyAlignment="1">
      <alignment horizontal="center" wrapText="1" shrinkToFit="1"/>
    </xf>
    <xf numFmtId="0" fontId="34" fillId="0" borderId="25" xfId="0" applyFont="1" applyBorder="1" applyAlignment="1">
      <alignment horizontal="center" wrapText="1" shrinkToFit="1"/>
    </xf>
    <xf numFmtId="0" fontId="3" fillId="0" borderId="52" xfId="0" applyFont="1" applyBorder="1" applyAlignment="1" applyProtection="1">
      <alignment horizontal="center" shrinkToFit="1"/>
      <protection locked="0"/>
    </xf>
    <xf numFmtId="0" fontId="3" fillId="0" borderId="77" xfId="0" applyFont="1" applyBorder="1" applyAlignment="1" applyProtection="1">
      <alignment horizontal="center" shrinkToFit="1"/>
      <protection locked="0"/>
    </xf>
    <xf numFmtId="0" fontId="3" fillId="0" borderId="78" xfId="0" applyFont="1" applyBorder="1" applyAlignment="1" applyProtection="1">
      <alignment horizontal="center" shrinkToFit="1"/>
      <protection locked="0"/>
    </xf>
    <xf numFmtId="0" fontId="3" fillId="0" borderId="65" xfId="0" applyFont="1" applyBorder="1" applyAlignment="1" applyProtection="1">
      <alignment horizontal="center" shrinkToFit="1"/>
      <protection locked="0"/>
    </xf>
    <xf numFmtId="0" fontId="3" fillId="0" borderId="66" xfId="0" applyFont="1" applyBorder="1" applyAlignment="1" applyProtection="1">
      <alignment horizontal="center" shrinkToFit="1"/>
      <protection locked="0"/>
    </xf>
    <xf numFmtId="0" fontId="3" fillId="0" borderId="79" xfId="0" applyFont="1" applyBorder="1" applyAlignment="1" applyProtection="1">
      <alignment horizontal="center" shrinkToFit="1"/>
      <protection locked="0"/>
    </xf>
    <xf numFmtId="0" fontId="3" fillId="0" borderId="10" xfId="0" applyFont="1" applyBorder="1" applyAlignment="1" applyProtection="1">
      <alignment horizontal="center" shrinkToFit="1"/>
      <protection locked="0"/>
    </xf>
    <xf numFmtId="0" fontId="3" fillId="0" borderId="11" xfId="0" applyFont="1" applyBorder="1" applyAlignment="1" applyProtection="1">
      <alignment horizontal="center" shrinkToFit="1"/>
      <protection locked="0"/>
    </xf>
    <xf numFmtId="0" fontId="3" fillId="0" borderId="80" xfId="0" applyFont="1" applyBorder="1" applyAlignment="1" applyProtection="1">
      <alignment horizontal="center" shrinkToFit="1"/>
      <protection locked="0"/>
    </xf>
    <xf numFmtId="49" fontId="3" fillId="0" borderId="10" xfId="0" applyNumberFormat="1" applyFont="1" applyBorder="1" applyAlignment="1" applyProtection="1">
      <alignment horizontal="center" shrinkToFit="1"/>
      <protection locked="0"/>
    </xf>
    <xf numFmtId="49" fontId="3" fillId="2" borderId="12" xfId="0" applyNumberFormat="1" applyFont="1" applyFill="1" applyBorder="1" applyAlignment="1" applyProtection="1">
      <alignment horizontal="center" shrinkToFit="1"/>
      <protection locked="0"/>
    </xf>
    <xf numFmtId="0" fontId="3" fillId="0" borderId="19" xfId="0" applyFont="1" applyBorder="1" applyAlignment="1" applyProtection="1">
      <alignment horizontal="center" shrinkToFit="1"/>
      <protection locked="0"/>
    </xf>
    <xf numFmtId="49" fontId="3" fillId="0" borderId="11" xfId="0" applyNumberFormat="1" applyFont="1" applyBorder="1" applyAlignment="1" applyProtection="1">
      <alignment horizontal="center" shrinkToFit="1"/>
      <protection locked="0"/>
    </xf>
    <xf numFmtId="49" fontId="3" fillId="2" borderId="72" xfId="0" applyNumberFormat="1" applyFont="1" applyFill="1" applyBorder="1" applyAlignment="1" applyProtection="1">
      <alignment horizontal="center" shrinkToFit="1"/>
      <protection locked="0"/>
    </xf>
    <xf numFmtId="0" fontId="3" fillId="0" borderId="4" xfId="0" applyFont="1" applyBorder="1" applyAlignment="1" applyProtection="1">
      <alignment horizontal="center" shrinkToFit="1"/>
      <protection locked="0"/>
    </xf>
    <xf numFmtId="49" fontId="3" fillId="0" borderId="80" xfId="0" applyNumberFormat="1" applyFont="1" applyBorder="1" applyAlignment="1" applyProtection="1">
      <alignment horizontal="center" shrinkToFit="1"/>
      <protection locked="0"/>
    </xf>
    <xf numFmtId="49" fontId="3" fillId="2" borderId="81" xfId="0" applyNumberFormat="1" applyFont="1" applyFill="1" applyBorder="1" applyAlignment="1" applyProtection="1">
      <alignment horizontal="center" shrinkToFit="1"/>
      <protection locked="0"/>
    </xf>
    <xf numFmtId="0" fontId="3" fillId="0" borderId="82" xfId="0" applyFont="1" applyBorder="1" applyAlignment="1" applyProtection="1">
      <alignment horizontal="center" shrinkToFit="1"/>
      <protection locked="0"/>
    </xf>
    <xf numFmtId="0" fontId="3" fillId="0" borderId="18" xfId="0" applyFont="1" applyBorder="1" applyAlignment="1" applyProtection="1">
      <alignment horizontal="center" shrinkToFit="1"/>
      <protection locked="0"/>
    </xf>
    <xf numFmtId="56" fontId="3" fillId="0" borderId="48" xfId="0" applyNumberFormat="1" applyFont="1" applyBorder="1" applyAlignment="1" applyProtection="1">
      <alignment horizontal="center" shrinkToFit="1"/>
      <protection locked="0"/>
    </xf>
    <xf numFmtId="0" fontId="3" fillId="0" borderId="83" xfId="0" applyFont="1" applyBorder="1" applyAlignment="1" applyProtection="1">
      <alignment horizontal="center" shrinkToFit="1"/>
      <protection locked="0"/>
    </xf>
    <xf numFmtId="0" fontId="3" fillId="0" borderId="14" xfId="0" applyFont="1" applyBorder="1" applyAlignment="1" applyProtection="1">
      <alignment horizontal="center" shrinkToFit="1"/>
      <protection locked="0"/>
    </xf>
    <xf numFmtId="0" fontId="3" fillId="0" borderId="15" xfId="0" applyFont="1" applyBorder="1" applyAlignment="1" applyProtection="1">
      <alignment horizontal="center" shrinkToFit="1"/>
      <protection locked="0"/>
    </xf>
    <xf numFmtId="0" fontId="3" fillId="0" borderId="84" xfId="0" applyFont="1" applyBorder="1" applyAlignment="1" applyProtection="1">
      <alignment horizontal="center" shrinkToFit="1"/>
      <protection locked="0"/>
    </xf>
    <xf numFmtId="0" fontId="3" fillId="0" borderId="85" xfId="0" applyFont="1" applyBorder="1" applyAlignment="1" applyProtection="1">
      <alignment horizontal="center" shrinkToFit="1"/>
      <protection locked="0"/>
    </xf>
    <xf numFmtId="0" fontId="3" fillId="0" borderId="86" xfId="0" applyFont="1" applyBorder="1" applyAlignment="1" applyProtection="1">
      <alignment horizontal="center" shrinkToFit="1"/>
      <protection locked="0"/>
    </xf>
    <xf numFmtId="0" fontId="3" fillId="0" borderId="87" xfId="0" applyFont="1" applyBorder="1" applyAlignment="1" applyProtection="1">
      <alignment horizontal="center" shrinkToFit="1"/>
      <protection locked="0"/>
    </xf>
    <xf numFmtId="0" fontId="3" fillId="0" borderId="88" xfId="0" applyFont="1" applyBorder="1" applyAlignment="1" applyProtection="1">
      <alignment horizontal="center" shrinkToFit="1"/>
      <protection locked="0"/>
    </xf>
    <xf numFmtId="0" fontId="3" fillId="0" borderId="10" xfId="0" applyFont="1" applyBorder="1" applyAlignment="1" applyProtection="1">
      <alignment horizontal="center" vertical="center" shrinkToFit="1"/>
      <protection locked="0"/>
    </xf>
    <xf numFmtId="0" fontId="3" fillId="0" borderId="19"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49" fontId="3" fillId="0" borderId="46" xfId="0" applyNumberFormat="1" applyFont="1" applyBorder="1" applyAlignment="1" applyProtection="1">
      <alignment horizontal="center" vertical="center" shrinkToFit="1"/>
      <protection locked="0"/>
    </xf>
    <xf numFmtId="0" fontId="3" fillId="0" borderId="45" xfId="0" applyFont="1" applyBorder="1" applyAlignment="1" applyProtection="1">
      <alignment horizontal="center" vertical="center" shrinkToFit="1"/>
      <protection locked="0"/>
    </xf>
    <xf numFmtId="49" fontId="3" fillId="0" borderId="43" xfId="0" applyNumberFormat="1" applyFont="1" applyBorder="1" applyAlignment="1" applyProtection="1">
      <alignment horizontal="center" vertical="center" shrinkToFit="1"/>
      <protection locked="0"/>
    </xf>
    <xf numFmtId="0" fontId="3" fillId="0" borderId="29" xfId="0" applyFont="1" applyBorder="1" applyAlignment="1" applyProtection="1">
      <alignment horizontal="center" vertical="center" shrinkToFit="1"/>
      <protection locked="0"/>
    </xf>
    <xf numFmtId="49" fontId="3" fillId="0" borderId="44" xfId="0" applyNumberFormat="1" applyFont="1" applyBorder="1" applyAlignment="1" applyProtection="1">
      <alignment horizontal="center" vertical="center" shrinkToFit="1"/>
      <protection locked="0"/>
    </xf>
    <xf numFmtId="0" fontId="3" fillId="0" borderId="34" xfId="0" applyFont="1" applyBorder="1" applyAlignment="1" applyProtection="1">
      <alignment horizontal="center" vertical="center" shrinkToFit="1"/>
      <protection locked="0"/>
    </xf>
    <xf numFmtId="49" fontId="3" fillId="0" borderId="42" xfId="0" applyNumberFormat="1"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shrinkToFit="1"/>
      <protection locked="0"/>
    </xf>
    <xf numFmtId="49" fontId="3" fillId="0" borderId="89" xfId="0" applyNumberFormat="1" applyFont="1" applyBorder="1" applyAlignment="1" applyProtection="1">
      <alignment horizontal="center" vertical="center" shrinkToFit="1"/>
      <protection locked="0"/>
    </xf>
    <xf numFmtId="0" fontId="3" fillId="0" borderId="37" xfId="0" applyFont="1" applyBorder="1" applyAlignment="1" applyProtection="1">
      <alignment horizontal="center" vertical="center" shrinkToFit="1"/>
      <protection locked="0"/>
    </xf>
    <xf numFmtId="0" fontId="3" fillId="0" borderId="90" xfId="0" applyFont="1" applyBorder="1" applyAlignment="1" applyProtection="1">
      <alignment horizontal="center" shrinkToFit="1"/>
      <protection locked="0"/>
    </xf>
    <xf numFmtId="176" fontId="3" fillId="0" borderId="83" xfId="0" applyNumberFormat="1" applyFont="1" applyBorder="1" applyAlignment="1" applyProtection="1">
      <alignment horizontal="center" shrinkToFit="1"/>
      <protection locked="0"/>
    </xf>
    <xf numFmtId="0" fontId="3" fillId="0" borderId="5"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176" fontId="3" fillId="0" borderId="84" xfId="0" applyNumberFormat="1" applyFont="1" applyBorder="1" applyAlignment="1" applyProtection="1">
      <alignment horizontal="center" vertical="center" shrinkToFit="1"/>
      <protection locked="0"/>
    </xf>
    <xf numFmtId="0" fontId="3" fillId="1" borderId="91" xfId="0" applyFont="1" applyFill="1" applyBorder="1" applyAlignment="1">
      <alignment horizontal="center" vertical="center" shrinkToFit="1"/>
    </xf>
    <xf numFmtId="0" fontId="3" fillId="1" borderId="0" xfId="0" applyFont="1" applyFill="1" applyAlignment="1">
      <alignment horizontal="center" vertical="center" shrinkToFit="1"/>
    </xf>
    <xf numFmtId="176" fontId="3" fillId="1" borderId="92" xfId="0" applyNumberFormat="1" applyFont="1" applyFill="1" applyBorder="1" applyAlignment="1">
      <alignment horizontal="center" vertical="center" shrinkToFit="1"/>
    </xf>
    <xf numFmtId="0" fontId="3" fillId="1" borderId="90" xfId="0" applyFont="1" applyFill="1" applyBorder="1" applyAlignment="1">
      <alignment horizontal="center" vertical="center" shrinkToFit="1"/>
    </xf>
    <xf numFmtId="0" fontId="3" fillId="1" borderId="1" xfId="0" applyFont="1" applyFill="1" applyBorder="1" applyAlignment="1">
      <alignment horizontal="center" vertical="center" shrinkToFit="1"/>
    </xf>
    <xf numFmtId="176" fontId="3" fillId="1" borderId="83" xfId="0" applyNumberFormat="1" applyFont="1" applyFill="1" applyBorder="1" applyAlignment="1">
      <alignment horizontal="center" vertical="center" shrinkToFit="1"/>
    </xf>
    <xf numFmtId="0" fontId="3" fillId="1" borderId="93" xfId="0" applyFont="1" applyFill="1" applyBorder="1" applyAlignment="1">
      <alignment horizontal="center" vertical="center" shrinkToFit="1"/>
    </xf>
    <xf numFmtId="0" fontId="3" fillId="1" borderId="94" xfId="0" applyFont="1" applyFill="1" applyBorder="1" applyAlignment="1">
      <alignment horizontal="center" vertical="center" shrinkToFit="1"/>
    </xf>
    <xf numFmtId="0" fontId="3" fillId="1" borderId="7" xfId="0" applyFont="1" applyFill="1" applyBorder="1" applyAlignment="1">
      <alignment horizontal="center" vertical="center" shrinkToFit="1"/>
    </xf>
    <xf numFmtId="176" fontId="3" fillId="1" borderId="95" xfId="0" applyNumberFormat="1" applyFont="1" applyFill="1" applyBorder="1" applyAlignment="1">
      <alignment horizontal="center" vertical="center" shrinkToFit="1"/>
    </xf>
    <xf numFmtId="0" fontId="3" fillId="1" borderId="25" xfId="0" applyFont="1" applyFill="1" applyBorder="1" applyAlignment="1">
      <alignment horizontal="center" wrapText="1" shrinkToFit="1"/>
    </xf>
    <xf numFmtId="0" fontId="3" fillId="1" borderId="82" xfId="0" applyFont="1" applyFill="1" applyBorder="1" applyAlignment="1">
      <alignment horizontal="center" shrinkToFit="1"/>
    </xf>
    <xf numFmtId="0" fontId="3" fillId="1" borderId="45" xfId="0" applyFont="1" applyFill="1" applyBorder="1" applyAlignment="1" applyProtection="1">
      <alignment horizontal="center" vertical="center" shrinkToFit="1"/>
      <protection locked="0"/>
    </xf>
    <xf numFmtId="0" fontId="3" fillId="1" borderId="29" xfId="0" applyFont="1" applyFill="1" applyBorder="1" applyAlignment="1" applyProtection="1">
      <alignment horizontal="center" vertical="center" shrinkToFit="1"/>
      <protection locked="0"/>
    </xf>
    <xf numFmtId="0" fontId="3" fillId="1" borderId="34" xfId="0" applyFont="1" applyFill="1" applyBorder="1" applyAlignment="1" applyProtection="1">
      <alignment horizontal="center" vertical="center" shrinkToFit="1"/>
      <protection locked="0"/>
    </xf>
    <xf numFmtId="0" fontId="3" fillId="1" borderId="36" xfId="0" applyFont="1" applyFill="1" applyBorder="1" applyAlignment="1" applyProtection="1">
      <alignment horizontal="center" vertical="center" shrinkToFit="1"/>
      <protection locked="0"/>
    </xf>
    <xf numFmtId="0" fontId="3" fillId="1" borderId="37" xfId="0" applyFont="1" applyFill="1" applyBorder="1" applyAlignment="1" applyProtection="1">
      <alignment horizontal="center" vertical="center" shrinkToFit="1"/>
      <protection locked="0"/>
    </xf>
    <xf numFmtId="0" fontId="3" fillId="1" borderId="23" xfId="0" applyFont="1" applyFill="1" applyBorder="1" applyAlignment="1">
      <alignment horizontal="center" shrinkToFit="1"/>
    </xf>
    <xf numFmtId="178" fontId="3" fillId="0" borderId="46" xfId="0" applyNumberFormat="1" applyFont="1" applyBorder="1" applyAlignment="1" applyProtection="1">
      <alignment horizontal="center" vertical="center" shrinkToFit="1"/>
      <protection locked="0"/>
    </xf>
    <xf numFmtId="178" fontId="3" fillId="0" borderId="43" xfId="0" applyNumberFormat="1" applyFont="1" applyBorder="1" applyAlignment="1" applyProtection="1">
      <alignment horizontal="center" vertical="center" shrinkToFit="1"/>
      <protection locked="0"/>
    </xf>
    <xf numFmtId="178" fontId="3" fillId="0" borderId="44" xfId="0" applyNumberFormat="1" applyFont="1" applyBorder="1" applyAlignment="1" applyProtection="1">
      <alignment horizontal="center" vertical="center" shrinkToFit="1"/>
      <protection locked="0"/>
    </xf>
    <xf numFmtId="178" fontId="3" fillId="0" borderId="42" xfId="0" applyNumberFormat="1" applyFont="1" applyBorder="1" applyAlignment="1" applyProtection="1">
      <alignment horizontal="center" vertical="center" shrinkToFit="1"/>
      <protection locked="0"/>
    </xf>
    <xf numFmtId="178" fontId="3" fillId="0" borderId="89" xfId="0" applyNumberFormat="1" applyFont="1" applyBorder="1" applyAlignment="1" applyProtection="1">
      <alignment horizontal="center" vertical="center" shrinkToFit="1"/>
      <protection locked="0"/>
    </xf>
    <xf numFmtId="0" fontId="3" fillId="1" borderId="45" xfId="0" applyFont="1" applyFill="1" applyBorder="1" applyAlignment="1">
      <alignment horizontal="center" vertical="center" shrinkToFit="1"/>
    </xf>
    <xf numFmtId="0" fontId="3" fillId="1" borderId="37" xfId="0" applyFont="1" applyFill="1" applyBorder="1" applyAlignment="1">
      <alignment horizontal="center" vertical="center" shrinkToFit="1"/>
    </xf>
    <xf numFmtId="14" fontId="13" fillId="0" borderId="0" xfId="0" applyNumberFormat="1" applyFont="1" applyAlignment="1">
      <alignment horizontal="center"/>
    </xf>
    <xf numFmtId="0" fontId="12" fillId="0" borderId="0" xfId="0" applyFont="1"/>
    <xf numFmtId="0" fontId="3" fillId="1" borderId="96" xfId="0" applyFont="1" applyFill="1" applyBorder="1" applyAlignment="1">
      <alignment horizontal="center" vertical="center" shrinkToFit="1"/>
    </xf>
    <xf numFmtId="0" fontId="3" fillId="1" borderId="97" xfId="0" applyFont="1" applyFill="1" applyBorder="1" applyAlignment="1">
      <alignment horizontal="center" vertical="center" shrinkToFit="1"/>
    </xf>
    <xf numFmtId="0" fontId="3" fillId="1" borderId="98" xfId="0" applyFont="1" applyFill="1" applyBorder="1" applyAlignment="1">
      <alignment horizontal="center" vertical="center" shrinkToFit="1"/>
    </xf>
    <xf numFmtId="0" fontId="3" fillId="1" borderId="99" xfId="0" applyFont="1" applyFill="1" applyBorder="1" applyAlignment="1">
      <alignment horizontal="center" vertical="center" shrinkToFit="1"/>
    </xf>
    <xf numFmtId="49" fontId="3" fillId="2" borderId="24" xfId="0" applyNumberFormat="1" applyFont="1" applyFill="1" applyBorder="1" applyAlignment="1">
      <alignment horizontal="center" shrinkToFit="1"/>
    </xf>
    <xf numFmtId="49" fontId="3" fillId="2" borderId="100" xfId="0" applyNumberFormat="1" applyFont="1" applyFill="1" applyBorder="1" applyAlignment="1" applyProtection="1">
      <alignment horizontal="center" vertical="center" shrinkToFit="1"/>
      <protection locked="0"/>
    </xf>
    <xf numFmtId="49" fontId="3" fillId="2" borderId="101" xfId="0" applyNumberFormat="1" applyFont="1" applyFill="1" applyBorder="1" applyAlignment="1" applyProtection="1">
      <alignment horizontal="center" vertical="center" shrinkToFit="1"/>
      <protection locked="0"/>
    </xf>
    <xf numFmtId="49" fontId="3" fillId="2" borderId="102" xfId="0" applyNumberFormat="1" applyFont="1" applyFill="1" applyBorder="1" applyAlignment="1" applyProtection="1">
      <alignment horizontal="center" vertical="center" shrinkToFit="1"/>
      <protection locked="0"/>
    </xf>
    <xf numFmtId="49" fontId="3" fillId="2" borderId="103" xfId="0" applyNumberFormat="1" applyFont="1" applyFill="1" applyBorder="1" applyAlignment="1" applyProtection="1">
      <alignment horizontal="center" vertical="center" shrinkToFit="1"/>
      <protection locked="0"/>
    </xf>
    <xf numFmtId="49" fontId="3" fillId="2" borderId="104" xfId="0" applyNumberFormat="1" applyFont="1" applyFill="1" applyBorder="1" applyAlignment="1" applyProtection="1">
      <alignment horizontal="center" vertical="center" shrinkToFit="1"/>
      <protection locked="0"/>
    </xf>
    <xf numFmtId="0" fontId="3" fillId="1" borderId="105" xfId="0" applyFont="1" applyFill="1" applyBorder="1" applyAlignment="1">
      <alignment horizontal="center" shrinkToFit="1"/>
    </xf>
    <xf numFmtId="0" fontId="38" fillId="0" borderId="0" xfId="0" applyFont="1"/>
    <xf numFmtId="179" fontId="3" fillId="0" borderId="4" xfId="0" applyNumberFormat="1" applyFont="1" applyBorder="1" applyAlignment="1" applyProtection="1">
      <alignment horizontal="center" shrinkToFit="1"/>
      <protection locked="0"/>
    </xf>
    <xf numFmtId="179" fontId="3" fillId="0" borderId="82" xfId="0" applyNumberFormat="1" applyFont="1" applyBorder="1" applyAlignment="1" applyProtection="1">
      <alignment horizontal="center" shrinkToFit="1"/>
      <protection locked="0"/>
    </xf>
    <xf numFmtId="179" fontId="3" fillId="0" borderId="19" xfId="0" applyNumberFormat="1" applyFont="1" applyBorder="1" applyAlignment="1" applyProtection="1">
      <alignment horizontal="center" shrinkToFit="1"/>
      <protection locked="0"/>
    </xf>
    <xf numFmtId="179" fontId="3" fillId="0" borderId="45" xfId="0" applyNumberFormat="1" applyFont="1" applyBorder="1" applyAlignment="1" applyProtection="1">
      <alignment horizontal="center" vertical="center" shrinkToFit="1"/>
      <protection locked="0"/>
    </xf>
    <xf numFmtId="179" fontId="3" fillId="0" borderId="29" xfId="0" applyNumberFormat="1" applyFont="1" applyBorder="1" applyAlignment="1" applyProtection="1">
      <alignment horizontal="center" vertical="center" shrinkToFit="1"/>
      <protection locked="0"/>
    </xf>
    <xf numFmtId="179" fontId="3" fillId="0" borderId="34" xfId="0" applyNumberFormat="1" applyFont="1" applyBorder="1" applyAlignment="1" applyProtection="1">
      <alignment horizontal="center" vertical="center" shrinkToFit="1"/>
      <protection locked="0"/>
    </xf>
    <xf numFmtId="179" fontId="3" fillId="0" borderId="36" xfId="0" applyNumberFormat="1" applyFont="1" applyBorder="1" applyAlignment="1" applyProtection="1">
      <alignment horizontal="center" vertical="center" shrinkToFit="1"/>
      <protection locked="0"/>
    </xf>
    <xf numFmtId="179" fontId="3" fillId="0" borderId="37" xfId="0" applyNumberFormat="1" applyFont="1" applyBorder="1" applyAlignment="1" applyProtection="1">
      <alignment horizontal="center" vertical="center" shrinkToFit="1"/>
      <protection locked="0"/>
    </xf>
    <xf numFmtId="177" fontId="0" fillId="0" borderId="0" xfId="0" applyNumberFormat="1"/>
    <xf numFmtId="0" fontId="4" fillId="0" borderId="0" xfId="0" applyFont="1" applyAlignment="1">
      <alignment horizontal="center" vertical="top" wrapText="1"/>
    </xf>
    <xf numFmtId="0" fontId="3" fillId="1" borderId="10" xfId="0" applyFont="1" applyFill="1" applyBorder="1" applyAlignment="1" applyProtection="1">
      <alignment horizontal="center" shrinkToFit="1"/>
      <protection locked="0"/>
    </xf>
    <xf numFmtId="0" fontId="3" fillId="1" borderId="11" xfId="0" applyFont="1" applyFill="1" applyBorder="1" applyAlignment="1" applyProtection="1">
      <alignment horizontal="center" shrinkToFit="1"/>
      <protection locked="0"/>
    </xf>
    <xf numFmtId="0" fontId="3" fillId="1" borderId="80" xfId="0" applyFont="1" applyFill="1" applyBorder="1" applyAlignment="1" applyProtection="1">
      <alignment horizontal="center" shrinkToFit="1"/>
      <protection locked="0"/>
    </xf>
    <xf numFmtId="0" fontId="3" fillId="0" borderId="106" xfId="0" applyFont="1" applyBorder="1" applyAlignment="1">
      <alignment horizontal="center" shrinkToFit="1"/>
    </xf>
    <xf numFmtId="0" fontId="3" fillId="0" borderId="107" xfId="0" applyFont="1" applyBorder="1" applyAlignment="1" applyProtection="1">
      <alignment horizontal="center" shrinkToFit="1"/>
      <protection locked="0"/>
    </xf>
    <xf numFmtId="0" fontId="3" fillId="0" borderId="108" xfId="0" applyFont="1" applyBorder="1" applyAlignment="1" applyProtection="1">
      <alignment horizontal="center" shrinkToFit="1"/>
      <protection locked="0"/>
    </xf>
    <xf numFmtId="0" fontId="3" fillId="0" borderId="109" xfId="0" applyFont="1" applyBorder="1" applyAlignment="1" applyProtection="1">
      <alignment horizontal="center" shrinkToFit="1"/>
      <protection locked="0"/>
    </xf>
    <xf numFmtId="0" fontId="3" fillId="1" borderId="27" xfId="0" applyFont="1" applyFill="1" applyBorder="1" applyAlignment="1">
      <alignment horizontal="center" shrinkToFit="1"/>
    </xf>
    <xf numFmtId="49" fontId="3" fillId="1" borderId="110" xfId="0" applyNumberFormat="1" applyFont="1" applyFill="1" applyBorder="1" applyAlignment="1">
      <alignment horizontal="center" vertical="center" shrinkToFit="1"/>
    </xf>
    <xf numFmtId="49" fontId="3" fillId="1" borderId="111" xfId="0" applyNumberFormat="1" applyFont="1" applyFill="1" applyBorder="1" applyAlignment="1">
      <alignment horizontal="center" vertical="center" shrinkToFit="1"/>
    </xf>
    <xf numFmtId="49" fontId="3" fillId="1" borderId="112" xfId="0" applyNumberFormat="1" applyFont="1" applyFill="1" applyBorder="1" applyAlignment="1">
      <alignment horizontal="center" vertical="center" shrinkToFit="1"/>
    </xf>
    <xf numFmtId="0" fontId="3" fillId="1" borderId="113" xfId="0" applyFont="1" applyFill="1" applyBorder="1" applyAlignment="1">
      <alignment horizontal="center" vertical="center" shrinkToFit="1"/>
    </xf>
    <xf numFmtId="49" fontId="3" fillId="1" borderId="114" xfId="0" applyNumberFormat="1" applyFont="1" applyFill="1" applyBorder="1" applyAlignment="1">
      <alignment horizontal="center" vertical="center" shrinkToFit="1"/>
    </xf>
    <xf numFmtId="49" fontId="3" fillId="1" borderId="4" xfId="0" applyNumberFormat="1" applyFont="1" applyFill="1" applyBorder="1" applyAlignment="1">
      <alignment horizontal="center" vertical="center" shrinkToFit="1"/>
    </xf>
    <xf numFmtId="0" fontId="3" fillId="1" borderId="92" xfId="0" applyFont="1" applyFill="1" applyBorder="1" applyAlignment="1">
      <alignment horizontal="center" vertical="center" shrinkToFit="1"/>
    </xf>
    <xf numFmtId="0" fontId="3" fillId="1" borderId="83" xfId="0" applyFont="1" applyFill="1" applyBorder="1" applyAlignment="1">
      <alignment horizontal="center" vertical="center" shrinkToFit="1"/>
    </xf>
    <xf numFmtId="0" fontId="3" fillId="1" borderId="95" xfId="0" applyFont="1" applyFill="1" applyBorder="1" applyAlignment="1">
      <alignment horizontal="center" vertical="center" shrinkToFit="1"/>
    </xf>
    <xf numFmtId="14" fontId="3" fillId="0" borderId="1" xfId="0" applyNumberFormat="1" applyFont="1" applyBorder="1" applyAlignment="1" applyProtection="1">
      <alignment horizontal="center" shrinkToFit="1"/>
      <protection locked="0"/>
    </xf>
    <xf numFmtId="0" fontId="3" fillId="1" borderId="115" xfId="0" applyFont="1" applyFill="1" applyBorder="1" applyAlignment="1">
      <alignment horizontal="center" shrinkToFit="1"/>
    </xf>
    <xf numFmtId="0" fontId="3" fillId="1" borderId="116" xfId="0" applyFont="1" applyFill="1" applyBorder="1" applyAlignment="1">
      <alignment horizontal="center" shrinkToFit="1"/>
    </xf>
    <xf numFmtId="0" fontId="3" fillId="1" borderId="116" xfId="0" applyFont="1" applyFill="1" applyBorder="1" applyAlignment="1">
      <alignment horizontal="center" vertical="center" shrinkToFit="1"/>
    </xf>
    <xf numFmtId="0" fontId="3" fillId="1" borderId="117" xfId="0" applyFont="1" applyFill="1" applyBorder="1" applyAlignment="1">
      <alignment horizontal="center" vertical="center" shrinkToFit="1"/>
    </xf>
    <xf numFmtId="0" fontId="3" fillId="1" borderId="118" xfId="0" applyFont="1" applyFill="1" applyBorder="1" applyAlignment="1">
      <alignment horizontal="center" vertical="center" shrinkToFit="1"/>
    </xf>
    <xf numFmtId="0" fontId="37" fillId="0" borderId="0" xfId="0" applyFont="1" applyAlignment="1">
      <alignment vertical="top" wrapText="1"/>
    </xf>
    <xf numFmtId="0" fontId="0" fillId="1" borderId="0" xfId="0" applyFill="1" applyAlignment="1">
      <alignment vertical="center"/>
    </xf>
    <xf numFmtId="0" fontId="30" fillId="0" borderId="0" xfId="0" applyFont="1" applyAlignment="1">
      <alignment vertical="center"/>
    </xf>
    <xf numFmtId="0" fontId="0" fillId="1" borderId="0" xfId="0" applyFill="1" applyAlignment="1">
      <alignment horizontal="center" vertical="center"/>
    </xf>
    <xf numFmtId="0" fontId="0" fillId="1" borderId="0" xfId="0" quotePrefix="1" applyFill="1" applyAlignment="1">
      <alignment vertical="center"/>
    </xf>
    <xf numFmtId="0" fontId="40" fillId="1" borderId="0" xfId="0" applyFont="1" applyFill="1" applyAlignment="1">
      <alignment vertical="center"/>
    </xf>
    <xf numFmtId="0" fontId="3" fillId="0" borderId="0" xfId="0" applyFont="1" applyAlignment="1">
      <alignment horizontal="center" shrinkToFit="1"/>
    </xf>
    <xf numFmtId="0" fontId="3" fillId="0" borderId="0" xfId="0" applyFont="1" applyAlignment="1">
      <alignment horizontal="center"/>
    </xf>
    <xf numFmtId="0" fontId="23" fillId="0" borderId="0" xfId="0" applyFont="1" applyAlignment="1">
      <alignment horizontal="center" shrinkToFit="1"/>
    </xf>
    <xf numFmtId="0" fontId="25" fillId="0" borderId="0" xfId="0" applyFont="1"/>
    <xf numFmtId="49" fontId="3" fillId="0" borderId="0" xfId="0" applyNumberFormat="1" applyFont="1" applyAlignment="1">
      <alignment horizontal="center"/>
    </xf>
    <xf numFmtId="0" fontId="26" fillId="0" borderId="0" xfId="0" applyFont="1"/>
    <xf numFmtId="0" fontId="32" fillId="0" borderId="0" xfId="0" applyFont="1" applyAlignment="1">
      <alignment horizontal="right"/>
    </xf>
    <xf numFmtId="0" fontId="19" fillId="0" borderId="0" xfId="0" applyFont="1" applyAlignment="1">
      <alignment horizontal="center" wrapText="1"/>
    </xf>
    <xf numFmtId="0" fontId="19" fillId="0" borderId="0" xfId="0" applyFont="1"/>
    <xf numFmtId="0" fontId="3" fillId="0" borderId="0" xfId="0" applyFont="1"/>
    <xf numFmtId="0" fontId="3" fillId="1" borderId="31" xfId="0" applyFont="1" applyFill="1" applyBorder="1" applyAlignment="1">
      <alignment horizontal="center" shrinkToFit="1"/>
    </xf>
    <xf numFmtId="0" fontId="3" fillId="1" borderId="26" xfId="0" applyFont="1" applyFill="1" applyBorder="1" applyAlignment="1">
      <alignment horizontal="center" shrinkToFit="1"/>
    </xf>
    <xf numFmtId="0" fontId="3" fillId="1" borderId="1" xfId="0" applyFont="1" applyFill="1" applyBorder="1" applyAlignment="1">
      <alignment horizontal="center" shrinkToFit="1"/>
    </xf>
    <xf numFmtId="0" fontId="23" fillId="1" borderId="19" xfId="0" applyFont="1" applyFill="1" applyBorder="1" applyAlignment="1">
      <alignment horizontal="center" shrinkToFit="1"/>
    </xf>
    <xf numFmtId="0" fontId="3" fillId="1" borderId="10" xfId="0" applyFont="1" applyFill="1" applyBorder="1" applyAlignment="1">
      <alignment horizontal="center" shrinkToFit="1"/>
    </xf>
    <xf numFmtId="0" fontId="3" fillId="1" borderId="83" xfId="0" applyFont="1" applyFill="1" applyBorder="1" applyAlignment="1">
      <alignment horizontal="center" shrinkToFit="1"/>
    </xf>
    <xf numFmtId="0" fontId="3" fillId="1" borderId="2" xfId="0" applyFont="1" applyFill="1" applyBorder="1" applyAlignment="1">
      <alignment horizontal="center" shrinkToFit="1"/>
    </xf>
    <xf numFmtId="0" fontId="23" fillId="1" borderId="4" xfId="0" applyFont="1" applyFill="1" applyBorder="1" applyAlignment="1">
      <alignment horizontal="center" shrinkToFit="1"/>
    </xf>
    <xf numFmtId="0" fontId="3" fillId="1" borderId="11" xfId="0" applyFont="1" applyFill="1" applyBorder="1" applyAlignment="1">
      <alignment horizontal="center" shrinkToFit="1"/>
    </xf>
    <xf numFmtId="0" fontId="3" fillId="1" borderId="84" xfId="0" applyFont="1" applyFill="1" applyBorder="1" applyAlignment="1">
      <alignment horizontal="center" shrinkToFit="1"/>
    </xf>
    <xf numFmtId="0" fontId="3" fillId="0" borderId="146" xfId="0" applyFont="1" applyBorder="1" applyAlignment="1">
      <alignment horizontal="center" shrinkToFit="1"/>
    </xf>
    <xf numFmtId="0" fontId="3" fillId="1" borderId="147" xfId="0" applyFont="1" applyFill="1" applyBorder="1" applyAlignment="1">
      <alignment horizontal="center" shrinkToFit="1"/>
    </xf>
    <xf numFmtId="0" fontId="3" fillId="1" borderId="85" xfId="0" applyFont="1" applyFill="1" applyBorder="1" applyAlignment="1">
      <alignment horizontal="center" shrinkToFit="1"/>
    </xf>
    <xf numFmtId="0" fontId="23" fillId="1" borderId="79" xfId="0" applyFont="1" applyFill="1" applyBorder="1" applyAlignment="1">
      <alignment horizontal="center" shrinkToFit="1"/>
    </xf>
    <xf numFmtId="0" fontId="3" fillId="1" borderId="86" xfId="0" applyFont="1" applyFill="1" applyBorder="1" applyAlignment="1">
      <alignment horizontal="center" shrinkToFit="1"/>
    </xf>
    <xf numFmtId="0" fontId="23" fillId="1" borderId="82" xfId="0" applyFont="1" applyFill="1" applyBorder="1" applyAlignment="1">
      <alignment horizontal="center" shrinkToFit="1"/>
    </xf>
    <xf numFmtId="0" fontId="3" fillId="1" borderId="80" xfId="0" applyFont="1" applyFill="1" applyBorder="1" applyAlignment="1">
      <alignment horizontal="center" shrinkToFit="1"/>
    </xf>
    <xf numFmtId="0" fontId="3" fillId="1" borderId="87" xfId="0" applyFont="1" applyFill="1" applyBorder="1" applyAlignment="1">
      <alignment horizontal="center" shrinkToFit="1"/>
    </xf>
    <xf numFmtId="49" fontId="3" fillId="0" borderId="0" xfId="0" applyNumberFormat="1" applyFont="1" applyAlignment="1">
      <alignment horizontal="center" shrinkToFit="1"/>
    </xf>
    <xf numFmtId="0" fontId="3" fillId="1" borderId="105" xfId="0" applyFont="1" applyFill="1" applyBorder="1" applyAlignment="1" applyProtection="1">
      <alignment horizontal="center" shrinkToFit="1"/>
      <protection locked="0"/>
    </xf>
    <xf numFmtId="0" fontId="3" fillId="1" borderId="14" xfId="0" applyFont="1" applyFill="1" applyBorder="1" applyAlignment="1" applyProtection="1">
      <alignment horizontal="center" shrinkToFit="1"/>
      <protection locked="0"/>
    </xf>
    <xf numFmtId="0" fontId="3" fillId="1" borderId="85" xfId="0" applyFont="1" applyFill="1" applyBorder="1" applyAlignment="1" applyProtection="1">
      <alignment horizontal="center" shrinkToFit="1"/>
      <protection locked="0"/>
    </xf>
    <xf numFmtId="0" fontId="3" fillId="0" borderId="0" xfId="0" applyFont="1" applyAlignment="1">
      <alignment vertical="center"/>
    </xf>
    <xf numFmtId="49" fontId="3" fillId="0" borderId="0" xfId="0" applyNumberFormat="1" applyFont="1" applyAlignment="1">
      <alignment vertical="center"/>
    </xf>
    <xf numFmtId="0" fontId="3" fillId="1" borderId="67" xfId="0" applyFont="1" applyFill="1" applyBorder="1" applyAlignment="1">
      <alignment horizontal="center" shrinkToFit="1"/>
    </xf>
    <xf numFmtId="0" fontId="3" fillId="1" borderId="127" xfId="0" applyFont="1" applyFill="1" applyBorder="1" applyAlignment="1">
      <alignment horizontal="center" vertical="center" shrinkToFit="1"/>
    </xf>
    <xf numFmtId="178" fontId="3" fillId="1" borderId="46" xfId="0" applyNumberFormat="1" applyFont="1" applyFill="1" applyBorder="1" applyAlignment="1">
      <alignment horizontal="center" vertical="center" shrinkToFit="1"/>
    </xf>
    <xf numFmtId="0" fontId="3" fillId="1" borderId="9" xfId="0" applyFont="1" applyFill="1" applyBorder="1" applyAlignment="1">
      <alignment horizontal="center" vertical="center" shrinkToFit="1"/>
    </xf>
    <xf numFmtId="0" fontId="3" fillId="1" borderId="148" xfId="0" applyFont="1" applyFill="1" applyBorder="1" applyAlignment="1">
      <alignment horizontal="center" vertical="center" shrinkToFit="1"/>
    </xf>
    <xf numFmtId="178" fontId="3" fillId="1" borderId="43" xfId="0" applyNumberFormat="1" applyFont="1" applyFill="1" applyBorder="1" applyAlignment="1">
      <alignment horizontal="center" vertical="center" shrinkToFit="1"/>
    </xf>
    <xf numFmtId="0" fontId="3" fillId="1" borderId="18" xfId="0" applyFont="1" applyFill="1" applyBorder="1" applyAlignment="1">
      <alignment horizontal="center" vertical="center" shrinkToFit="1"/>
    </xf>
    <xf numFmtId="178" fontId="3" fillId="1" borderId="44" xfId="0" applyNumberFormat="1" applyFont="1" applyFill="1" applyBorder="1" applyAlignment="1">
      <alignment horizontal="center" vertical="center" shrinkToFit="1"/>
    </xf>
    <xf numFmtId="178" fontId="3" fillId="1" borderId="42" xfId="0" applyNumberFormat="1" applyFont="1" applyFill="1" applyBorder="1" applyAlignment="1">
      <alignment horizontal="center" vertical="center" shrinkToFit="1"/>
    </xf>
    <xf numFmtId="0" fontId="3" fillId="1" borderId="2" xfId="0" applyFont="1" applyFill="1" applyBorder="1" applyAlignment="1">
      <alignment horizontal="center" vertical="center" shrinkToFit="1"/>
    </xf>
    <xf numFmtId="0" fontId="3" fillId="1" borderId="11" xfId="0" applyFont="1" applyFill="1" applyBorder="1" applyAlignment="1">
      <alignment horizontal="center" vertical="center" shrinkToFit="1"/>
    </xf>
    <xf numFmtId="0" fontId="3" fillId="1" borderId="84" xfId="0" applyFont="1" applyFill="1" applyBorder="1" applyAlignment="1">
      <alignment horizontal="center" vertical="center" shrinkToFit="1"/>
    </xf>
    <xf numFmtId="0" fontId="3" fillId="1" borderId="132" xfId="0" applyFont="1" applyFill="1" applyBorder="1" applyAlignment="1">
      <alignment horizontal="center" vertical="center" shrinkToFit="1"/>
    </xf>
    <xf numFmtId="0" fontId="3" fillId="1" borderId="144" xfId="0" applyFont="1" applyFill="1" applyBorder="1" applyAlignment="1">
      <alignment horizontal="center" vertical="center" shrinkToFit="1"/>
    </xf>
    <xf numFmtId="0" fontId="3" fillId="1" borderId="143" xfId="0" applyFont="1" applyFill="1" applyBorder="1" applyAlignment="1">
      <alignment horizontal="center" vertical="center" shrinkToFit="1"/>
    </xf>
    <xf numFmtId="0" fontId="3" fillId="1" borderId="149" xfId="0" applyFont="1" applyFill="1" applyBorder="1" applyAlignment="1">
      <alignment horizontal="center" vertical="center" shrinkToFit="1"/>
    </xf>
    <xf numFmtId="0" fontId="3" fillId="1" borderId="150" xfId="0" applyFont="1" applyFill="1" applyBorder="1" applyAlignment="1">
      <alignment horizontal="center" vertical="center" shrinkToFit="1"/>
    </xf>
    <xf numFmtId="0" fontId="23" fillId="1" borderId="150" xfId="0" applyFont="1" applyFill="1" applyBorder="1" applyAlignment="1">
      <alignment horizontal="center" vertical="center" shrinkToFit="1"/>
    </xf>
    <xf numFmtId="178" fontId="3" fillId="1" borderId="89" xfId="0" applyNumberFormat="1" applyFont="1" applyFill="1" applyBorder="1" applyAlignment="1">
      <alignment horizontal="center" vertical="center" shrinkToFit="1"/>
    </xf>
    <xf numFmtId="0" fontId="3" fillId="1" borderId="151" xfId="0" applyFont="1" applyFill="1" applyBorder="1" applyAlignment="1">
      <alignment horizontal="center" vertical="center" shrinkToFit="1"/>
    </xf>
    <xf numFmtId="0" fontId="3" fillId="1" borderId="152" xfId="0" applyFont="1" applyFill="1" applyBorder="1" applyAlignment="1">
      <alignment horizontal="center" vertical="center" shrinkToFit="1"/>
    </xf>
    <xf numFmtId="49" fontId="3" fillId="0" borderId="0" xfId="0" applyNumberFormat="1" applyFont="1" applyAlignment="1">
      <alignment horizontal="center" vertical="center" shrinkToFit="1"/>
    </xf>
    <xf numFmtId="0" fontId="3" fillId="1" borderId="96" xfId="0" applyFont="1" applyFill="1" applyBorder="1" applyAlignment="1" applyProtection="1">
      <alignment horizontal="center" vertical="center" shrinkToFit="1"/>
      <protection locked="0"/>
    </xf>
    <xf numFmtId="0" fontId="3" fillId="1" borderId="97" xfId="0" applyFont="1" applyFill="1" applyBorder="1" applyAlignment="1" applyProtection="1">
      <alignment horizontal="center" vertical="center" shrinkToFit="1"/>
      <protection locked="0"/>
    </xf>
    <xf numFmtId="0" fontId="3" fillId="1" borderId="98" xfId="0" applyFont="1" applyFill="1" applyBorder="1" applyAlignment="1" applyProtection="1">
      <alignment horizontal="center" vertical="center" shrinkToFit="1"/>
      <protection locked="0"/>
    </xf>
    <xf numFmtId="0" fontId="3" fillId="1" borderId="99" xfId="0" applyFont="1" applyFill="1" applyBorder="1" applyAlignment="1" applyProtection="1">
      <alignment horizontal="center" vertical="center" shrinkToFit="1"/>
      <protection locked="0"/>
    </xf>
    <xf numFmtId="0" fontId="3" fillId="1" borderId="153" xfId="0" applyFont="1" applyFill="1" applyBorder="1" applyAlignment="1" applyProtection="1">
      <alignment horizontal="center" vertical="center" shrinkToFit="1"/>
      <protection locked="0"/>
    </xf>
    <xf numFmtId="0" fontId="33" fillId="0" borderId="0" xfId="0" applyFont="1" applyAlignment="1">
      <alignment horizontal="right" vertical="center"/>
    </xf>
    <xf numFmtId="0" fontId="3" fillId="0" borderId="26" xfId="0" applyFont="1" applyBorder="1" applyAlignment="1">
      <alignment horizontal="center" wrapText="1"/>
    </xf>
    <xf numFmtId="56" fontId="0" fillId="0" borderId="0" xfId="0" applyNumberFormat="1"/>
    <xf numFmtId="0" fontId="0" fillId="0" borderId="0" xfId="0" applyAlignment="1">
      <alignment horizontal="left" shrinkToFit="1"/>
    </xf>
    <xf numFmtId="14" fontId="0" fillId="0" borderId="0" xfId="0" applyNumberFormat="1" applyAlignment="1">
      <alignment horizontal="left" shrinkToFit="1"/>
    </xf>
    <xf numFmtId="0" fontId="0" fillId="0" borderId="0" xfId="0" quotePrefix="1" applyAlignment="1">
      <alignment horizontal="left" shrinkToFit="1"/>
    </xf>
    <xf numFmtId="14" fontId="0" fillId="0" borderId="0" xfId="0" quotePrefix="1" applyNumberFormat="1" applyAlignment="1">
      <alignment horizontal="left" shrinkToFit="1"/>
    </xf>
    <xf numFmtId="0" fontId="0" fillId="0" borderId="0" xfId="0" quotePrefix="1" applyAlignment="1">
      <alignment horizontal="left"/>
    </xf>
    <xf numFmtId="0" fontId="0" fillId="0" borderId="0" xfId="0" applyAlignment="1">
      <alignment horizontal="left"/>
    </xf>
    <xf numFmtId="0" fontId="0" fillId="0" borderId="0" xfId="0" applyAlignment="1">
      <alignment horizontal="center"/>
    </xf>
    <xf numFmtId="14" fontId="0" fillId="0" borderId="0" xfId="0" applyNumberFormat="1"/>
    <xf numFmtId="179" fontId="0" fillId="0" borderId="0" xfId="0" applyNumberFormat="1"/>
    <xf numFmtId="14" fontId="36" fillId="0" borderId="0" xfId="1" applyNumberFormat="1" applyAlignment="1">
      <alignment horizontal="center"/>
    </xf>
    <xf numFmtId="0" fontId="0" fillId="0" borderId="0" xfId="0" applyAlignment="1">
      <alignment horizontal="center" shrinkToFit="1"/>
    </xf>
    <xf numFmtId="0" fontId="0" fillId="0" borderId="0" xfId="0" quotePrefix="1" applyAlignment="1">
      <alignment horizontal="center" shrinkToFit="1"/>
    </xf>
    <xf numFmtId="0" fontId="0" fillId="0" borderId="0" xfId="0" quotePrefix="1"/>
    <xf numFmtId="0" fontId="3" fillId="3" borderId="0" xfId="0" applyFont="1" applyFill="1"/>
    <xf numFmtId="0" fontId="3" fillId="3" borderId="0" xfId="0" applyFont="1" applyFill="1" applyAlignment="1">
      <alignment horizontal="center" shrinkToFit="1"/>
    </xf>
    <xf numFmtId="0" fontId="23" fillId="3" borderId="0" xfId="0" applyFont="1" applyFill="1" applyAlignment="1">
      <alignment horizontal="center" shrinkToFit="1"/>
    </xf>
    <xf numFmtId="0" fontId="41" fillId="3" borderId="0" xfId="0" applyFont="1" applyFill="1" applyAlignment="1">
      <alignment vertical="center"/>
    </xf>
    <xf numFmtId="49" fontId="3" fillId="3" borderId="0" xfId="0" applyNumberFormat="1" applyFont="1" applyFill="1" applyAlignment="1">
      <alignment horizontal="center" shrinkToFit="1"/>
    </xf>
    <xf numFmtId="0" fontId="0" fillId="3" borderId="0" xfId="0" applyFill="1"/>
    <xf numFmtId="0" fontId="3" fillId="3" borderId="0" xfId="0" applyFont="1" applyFill="1" applyAlignment="1">
      <alignment vertical="center"/>
    </xf>
    <xf numFmtId="0" fontId="26" fillId="3" borderId="0" xfId="0" applyFont="1" applyFill="1" applyAlignment="1">
      <alignment vertical="center"/>
    </xf>
    <xf numFmtId="49" fontId="3" fillId="3" borderId="0" xfId="0" applyNumberFormat="1" applyFont="1" applyFill="1" applyAlignment="1">
      <alignment vertical="center"/>
    </xf>
    <xf numFmtId="0" fontId="31" fillId="0" borderId="0" xfId="0" applyFont="1"/>
    <xf numFmtId="0" fontId="39" fillId="0" borderId="0" xfId="0" applyFont="1" applyAlignment="1">
      <alignment horizontal="center"/>
    </xf>
    <xf numFmtId="0" fontId="24" fillId="0" borderId="0" xfId="0" applyFont="1"/>
    <xf numFmtId="0" fontId="0" fillId="0" borderId="0" xfId="0" applyAlignment="1">
      <alignment vertical="top"/>
    </xf>
    <xf numFmtId="0" fontId="42" fillId="0" borderId="0" xfId="0" applyFont="1"/>
    <xf numFmtId="0" fontId="43" fillId="0" borderId="0" xfId="0" applyFont="1"/>
    <xf numFmtId="0" fontId="44" fillId="0" borderId="154" xfId="0" applyFont="1" applyBorder="1" applyAlignment="1">
      <alignment horizontal="center" vertical="center" wrapText="1"/>
    </xf>
    <xf numFmtId="38" fontId="44" fillId="0" borderId="155" xfId="2" applyFont="1" applyFill="1" applyBorder="1" applyAlignment="1">
      <alignment horizontal="center" vertical="center" wrapText="1"/>
    </xf>
    <xf numFmtId="0" fontId="43" fillId="0" borderId="146" xfId="0" applyFont="1" applyBorder="1"/>
    <xf numFmtId="38" fontId="43" fillId="0" borderId="87" xfId="2" applyFont="1" applyFill="1" applyBorder="1"/>
    <xf numFmtId="38" fontId="43" fillId="0" borderId="0" xfId="2" applyFont="1" applyFill="1"/>
    <xf numFmtId="0" fontId="0" fillId="4" borderId="36" xfId="0" applyFill="1" applyBorder="1" applyAlignment="1">
      <alignment horizontal="center" vertical="center" shrinkToFit="1"/>
    </xf>
    <xf numFmtId="0" fontId="39" fillId="0" borderId="0" xfId="0" applyFont="1"/>
    <xf numFmtId="0" fontId="0" fillId="4" borderId="45" xfId="0" applyFill="1" applyBorder="1" applyAlignment="1">
      <alignment horizontal="center" vertical="center" shrinkToFit="1"/>
    </xf>
    <xf numFmtId="38" fontId="6" fillId="0" borderId="0" xfId="2" applyFont="1" applyBorder="1" applyAlignment="1">
      <alignment horizontal="center" vertical="center" shrinkToFit="1"/>
    </xf>
    <xf numFmtId="0" fontId="44" fillId="0" borderId="0" xfId="0" applyFont="1" applyAlignment="1">
      <alignment horizontal="center" vertical="center" wrapText="1"/>
    </xf>
    <xf numFmtId="0" fontId="43" fillId="4" borderId="146" xfId="0" applyFont="1" applyFill="1" applyBorder="1"/>
    <xf numFmtId="0" fontId="45" fillId="0" borderId="0" xfId="0" applyFont="1" applyAlignment="1">
      <alignment vertical="center"/>
    </xf>
    <xf numFmtId="38" fontId="42" fillId="0" borderId="0" xfId="2" applyFont="1"/>
    <xf numFmtId="0" fontId="43" fillId="0" borderId="125" xfId="0" applyFont="1" applyBorder="1"/>
    <xf numFmtId="0" fontId="43" fillId="0" borderId="72" xfId="0" applyFont="1" applyBorder="1" applyAlignment="1">
      <alignment horizontal="center"/>
    </xf>
    <xf numFmtId="0" fontId="43" fillId="0" borderId="4" xfId="0" applyFont="1" applyBorder="1" applyAlignment="1">
      <alignment horizontal="center"/>
    </xf>
    <xf numFmtId="0" fontId="43" fillId="0" borderId="4" xfId="0" applyFont="1" applyBorder="1"/>
    <xf numFmtId="0" fontId="43" fillId="4" borderId="72" xfId="0" applyFont="1" applyFill="1" applyBorder="1"/>
    <xf numFmtId="0" fontId="43" fillId="4" borderId="4" xfId="0" applyFont="1" applyFill="1" applyBorder="1"/>
    <xf numFmtId="38" fontId="43" fillId="0" borderId="0" xfId="2" applyFont="1"/>
    <xf numFmtId="0" fontId="42" fillId="0" borderId="119" xfId="0" applyFont="1" applyBorder="1"/>
    <xf numFmtId="0" fontId="43" fillId="0" borderId="120" xfId="0" applyFont="1" applyBorder="1"/>
    <xf numFmtId="38" fontId="0" fillId="0" borderId="0" xfId="2" applyFont="1"/>
    <xf numFmtId="0" fontId="39" fillId="0" borderId="0" xfId="0" applyFont="1" applyAlignment="1">
      <alignment horizontal="left"/>
    </xf>
    <xf numFmtId="0" fontId="50" fillId="0" borderId="0" xfId="0" applyFont="1" applyAlignment="1">
      <alignment vertical="center"/>
    </xf>
    <xf numFmtId="0" fontId="52" fillId="0" borderId="158" xfId="4" applyFont="1" applyBorder="1">
      <alignment vertical="center"/>
    </xf>
    <xf numFmtId="0" fontId="56" fillId="0" borderId="0" xfId="3" applyFont="1" applyAlignment="1">
      <alignment vertical="center"/>
    </xf>
    <xf numFmtId="0" fontId="52" fillId="0" borderId="0" xfId="0" applyFont="1" applyAlignment="1">
      <alignment vertical="center"/>
    </xf>
    <xf numFmtId="0" fontId="56" fillId="0" borderId="63" xfId="3" applyFont="1" applyBorder="1" applyAlignment="1">
      <alignment vertical="center"/>
    </xf>
    <xf numFmtId="0" fontId="52" fillId="0" borderId="0" xfId="4" applyFont="1">
      <alignment vertical="center"/>
    </xf>
    <xf numFmtId="0" fontId="56" fillId="0" borderId="0" xfId="4" applyFont="1">
      <alignment vertical="center"/>
    </xf>
    <xf numFmtId="0" fontId="52" fillId="0" borderId="63" xfId="3" applyFont="1" applyBorder="1" applyAlignment="1">
      <alignment vertical="center"/>
    </xf>
    <xf numFmtId="0" fontId="54" fillId="0" borderId="158" xfId="4" applyFont="1" applyBorder="1">
      <alignment vertical="center"/>
    </xf>
    <xf numFmtId="0" fontId="52" fillId="0" borderId="159" xfId="4" applyFont="1" applyBorder="1">
      <alignment vertical="center"/>
    </xf>
    <xf numFmtId="0" fontId="56" fillId="0" borderId="7" xfId="3" applyFont="1" applyBorder="1" applyAlignment="1">
      <alignment vertical="center"/>
    </xf>
    <xf numFmtId="0" fontId="52" fillId="0" borderId="7" xfId="0" applyFont="1" applyBorder="1" applyAlignment="1">
      <alignment vertical="center"/>
    </xf>
    <xf numFmtId="0" fontId="52" fillId="0" borderId="64" xfId="3" applyFont="1" applyBorder="1" applyAlignment="1">
      <alignment vertical="center"/>
    </xf>
    <xf numFmtId="0" fontId="58" fillId="0" borderId="0" xfId="0" applyFont="1" applyAlignment="1">
      <alignment horizontal="left"/>
    </xf>
    <xf numFmtId="0" fontId="58" fillId="0" borderId="0" xfId="0" applyFont="1"/>
    <xf numFmtId="0" fontId="50" fillId="0" borderId="0" xfId="0" applyFont="1"/>
    <xf numFmtId="0" fontId="42" fillId="0" borderId="119" xfId="0" applyFont="1" applyBorder="1" applyAlignment="1">
      <alignment vertical="center"/>
    </xf>
    <xf numFmtId="0" fontId="0" fillId="0" borderId="0" xfId="0" applyAlignment="1">
      <alignment horizontal="distributed"/>
    </xf>
    <xf numFmtId="0" fontId="0" fillId="0" borderId="1" xfId="0" applyBorder="1"/>
    <xf numFmtId="0" fontId="9" fillId="0" borderId="1" xfId="0" applyFont="1" applyBorder="1"/>
    <xf numFmtId="0" fontId="0" fillId="0" borderId="1" xfId="0" applyBorder="1" applyAlignment="1">
      <alignment horizontal="right"/>
    </xf>
    <xf numFmtId="0" fontId="9" fillId="0" borderId="1" xfId="0" applyFont="1" applyBorder="1" applyAlignment="1">
      <alignment horizontal="right"/>
    </xf>
    <xf numFmtId="0" fontId="9" fillId="0" borderId="1" xfId="0" applyFont="1" applyBorder="1" applyAlignment="1">
      <alignment horizontal="left"/>
    </xf>
    <xf numFmtId="0" fontId="9" fillId="0" borderId="2" xfId="0" applyFont="1" applyBorder="1"/>
    <xf numFmtId="0" fontId="0" fillId="0" borderId="2" xfId="0" applyBorder="1"/>
    <xf numFmtId="0" fontId="9" fillId="0" borderId="0" xfId="0" applyFont="1"/>
    <xf numFmtId="0" fontId="43" fillId="0" borderId="11" xfId="0" applyFont="1" applyBorder="1" applyAlignment="1">
      <alignment horizontal="center"/>
    </xf>
    <xf numFmtId="0" fontId="0" fillId="0" borderId="72" xfId="0" applyBorder="1" applyAlignment="1">
      <alignment horizontal="center"/>
    </xf>
    <xf numFmtId="0" fontId="43" fillId="0" borderId="11" xfId="0" applyFont="1" applyBorder="1"/>
    <xf numFmtId="0" fontId="0" fillId="0" borderId="72" xfId="0" applyBorder="1"/>
    <xf numFmtId="38" fontId="47" fillId="0" borderId="119" xfId="0" applyNumberFormat="1" applyFont="1" applyBorder="1"/>
    <xf numFmtId="0" fontId="48" fillId="0" borderId="121" xfId="0" applyFont="1" applyBorder="1"/>
    <xf numFmtId="0" fontId="49" fillId="5" borderId="156" xfId="3" applyFont="1" applyFill="1" applyBorder="1" applyAlignment="1">
      <alignment vertical="center" wrapText="1"/>
    </xf>
    <xf numFmtId="0" fontId="42" fillId="5" borderId="157" xfId="0" applyFont="1" applyFill="1" applyBorder="1" applyAlignment="1">
      <alignment vertical="center" wrapText="1"/>
    </xf>
    <xf numFmtId="0" fontId="42" fillId="5" borderId="62" xfId="0" applyFont="1" applyFill="1" applyBorder="1" applyAlignment="1">
      <alignment vertical="center" wrapText="1"/>
    </xf>
    <xf numFmtId="0" fontId="49" fillId="5" borderId="158" xfId="3" applyFont="1" applyFill="1" applyBorder="1" applyAlignment="1">
      <alignment vertical="center" wrapText="1"/>
    </xf>
    <xf numFmtId="0" fontId="42" fillId="5" borderId="0" xfId="0" applyFont="1" applyFill="1" applyAlignment="1">
      <alignment vertical="center" wrapText="1"/>
    </xf>
    <xf numFmtId="0" fontId="42" fillId="5" borderId="63" xfId="0" applyFont="1" applyFill="1" applyBorder="1" applyAlignment="1">
      <alignment vertical="center" wrapText="1"/>
    </xf>
    <xf numFmtId="0" fontId="42" fillId="5" borderId="158" xfId="0" applyFont="1" applyFill="1" applyBorder="1" applyAlignment="1">
      <alignment vertical="center" wrapText="1"/>
    </xf>
    <xf numFmtId="38" fontId="59" fillId="4" borderId="119" xfId="0" applyNumberFormat="1" applyFont="1" applyFill="1" applyBorder="1" applyAlignment="1">
      <alignment horizontal="center" vertical="center"/>
    </xf>
    <xf numFmtId="0" fontId="59" fillId="4" borderId="121" xfId="0" applyFont="1" applyFill="1" applyBorder="1" applyAlignment="1">
      <alignment horizontal="center" vertical="center"/>
    </xf>
    <xf numFmtId="0" fontId="39" fillId="0" borderId="0" xfId="0" applyFont="1" applyAlignment="1">
      <alignment vertical="top" wrapText="1"/>
    </xf>
    <xf numFmtId="0" fontId="0" fillId="0" borderId="0" xfId="0" applyAlignment="1">
      <alignment vertical="top" wrapText="1"/>
    </xf>
    <xf numFmtId="0" fontId="0" fillId="4" borderId="43" xfId="0" applyFill="1" applyBorder="1" applyAlignment="1">
      <alignment horizontal="center" vertical="center" shrinkToFit="1"/>
    </xf>
    <xf numFmtId="0" fontId="0" fillId="0" borderId="74" xfId="0" applyBorder="1" applyAlignment="1">
      <alignment horizontal="center" vertical="center" shrinkToFit="1"/>
    </xf>
    <xf numFmtId="0" fontId="44" fillId="0" borderId="0" xfId="0" applyFont="1" applyAlignment="1">
      <alignment horizontal="center" vertical="center" wrapText="1"/>
    </xf>
    <xf numFmtId="0" fontId="0" fillId="0" borderId="11" xfId="0" applyBorder="1" applyAlignment="1" applyProtection="1">
      <alignment vertical="center" shrinkToFit="1"/>
      <protection locked="0"/>
    </xf>
    <xf numFmtId="0" fontId="0" fillId="0" borderId="2" xfId="0" applyBorder="1" applyAlignment="1" applyProtection="1">
      <alignment vertical="center" shrinkToFit="1"/>
      <protection locked="0"/>
    </xf>
    <xf numFmtId="0" fontId="0" fillId="0" borderId="72" xfId="0" applyBorder="1" applyAlignment="1" applyProtection="1">
      <alignment vertical="center" shrinkToFit="1"/>
      <protection locked="0"/>
    </xf>
    <xf numFmtId="0" fontId="0" fillId="4" borderId="0" xfId="0" applyFill="1"/>
    <xf numFmtId="0" fontId="0" fillId="0" borderId="0" xfId="0"/>
    <xf numFmtId="0" fontId="0" fillId="0" borderId="0" xfId="0" applyAlignment="1">
      <alignment vertical="top"/>
    </xf>
    <xf numFmtId="0" fontId="8" fillId="0" borderId="11" xfId="0" applyFont="1" applyBorder="1" applyAlignment="1">
      <alignment horizontal="center" vertical="center" wrapText="1"/>
    </xf>
    <xf numFmtId="0" fontId="8" fillId="0" borderId="72" xfId="0" applyFont="1" applyBorder="1" applyAlignment="1">
      <alignment horizontal="center" vertical="center" wrapText="1"/>
    </xf>
    <xf numFmtId="0" fontId="0" fillId="4" borderId="42" xfId="0" applyFill="1" applyBorder="1" applyAlignment="1">
      <alignment horizontal="center" vertical="center" shrinkToFit="1"/>
    </xf>
    <xf numFmtId="0" fontId="0" fillId="4" borderId="73" xfId="0" applyFill="1" applyBorder="1" applyAlignment="1">
      <alignment horizontal="center" vertical="center" shrinkToFit="1"/>
    </xf>
    <xf numFmtId="0" fontId="9" fillId="0" borderId="1" xfId="0" applyFont="1" applyBorder="1" applyAlignment="1">
      <alignment horizontal="left"/>
    </xf>
    <xf numFmtId="0" fontId="9" fillId="0" borderId="0" xfId="0" applyFont="1" applyAlignment="1">
      <alignment horizontal="left"/>
    </xf>
    <xf numFmtId="0" fontId="9" fillId="0" borderId="1" xfId="0" applyFont="1" applyBorder="1" applyAlignment="1">
      <alignment horizontal="center"/>
    </xf>
    <xf numFmtId="0" fontId="9" fillId="0" borderId="0" xfId="0" applyFont="1" applyAlignment="1">
      <alignment horizontal="distributed"/>
    </xf>
    <xf numFmtId="0" fontId="60" fillId="0" borderId="0" xfId="0" applyFont="1" applyAlignment="1">
      <alignment horizontal="distributed" vertical="center"/>
    </xf>
    <xf numFmtId="0" fontId="0" fillId="0" borderId="1" xfId="0" applyBorder="1" applyAlignment="1">
      <alignment horizontal="right"/>
    </xf>
    <xf numFmtId="0" fontId="1" fillId="0" borderId="1" xfId="0" applyFont="1" applyBorder="1" applyAlignment="1">
      <alignment horizontal="right"/>
    </xf>
    <xf numFmtId="14" fontId="13" fillId="0" borderId="0" xfId="0" applyNumberFormat="1" applyFont="1" applyAlignment="1">
      <alignment horizontal="center"/>
    </xf>
    <xf numFmtId="0" fontId="0" fillId="0" borderId="0" xfId="0" applyAlignment="1">
      <alignment horizontal="center"/>
    </xf>
    <xf numFmtId="0" fontId="4" fillId="0" borderId="0" xfId="0" applyFont="1" applyAlignment="1">
      <alignment horizontal="center" vertical="top" wrapText="1"/>
    </xf>
    <xf numFmtId="0" fontId="0" fillId="0" borderId="119" xfId="0" applyBorder="1" applyAlignment="1" applyProtection="1">
      <alignment horizontal="center" vertical="center"/>
      <protection locked="0"/>
    </xf>
    <xf numFmtId="0" fontId="0" fillId="0" borderId="120" xfId="0" applyBorder="1" applyAlignment="1" applyProtection="1">
      <alignment horizontal="center" vertical="center"/>
      <protection locked="0"/>
    </xf>
    <xf numFmtId="0" fontId="0" fillId="0" borderId="121"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0" borderId="11" xfId="0"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72" xfId="0" applyBorder="1" applyAlignment="1" applyProtection="1">
      <alignment vertical="center" wrapText="1"/>
      <protection locked="0"/>
    </xf>
    <xf numFmtId="14" fontId="0" fillId="0" borderId="11" xfId="0" applyNumberFormat="1" applyBorder="1" applyAlignment="1" applyProtection="1">
      <alignment horizontal="center" vertical="center"/>
      <protection locked="0"/>
    </xf>
    <xf numFmtId="14" fontId="0" fillId="0" borderId="72" xfId="0" applyNumberFormat="1" applyBorder="1" applyAlignment="1" applyProtection="1">
      <alignment horizontal="center" vertical="center"/>
      <protection locked="0"/>
    </xf>
    <xf numFmtId="0" fontId="0" fillId="0" borderId="1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72" xfId="0"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0" borderId="44" xfId="0" applyBorder="1" applyAlignment="1">
      <alignment horizontal="center" vertical="center" shrinkToFit="1"/>
    </xf>
    <xf numFmtId="0" fontId="0" fillId="0" borderId="122" xfId="0" applyBorder="1" applyAlignment="1">
      <alignment horizontal="center" vertical="center" shrinkToFit="1"/>
    </xf>
    <xf numFmtId="0" fontId="0" fillId="0" borderId="42" xfId="0" applyBorder="1" applyAlignment="1">
      <alignment horizontal="center" vertical="center" shrinkToFit="1"/>
    </xf>
    <xf numFmtId="0" fontId="0" fillId="0" borderId="123" xfId="0" applyBorder="1" applyAlignment="1">
      <alignment horizontal="center" vertical="center" shrinkToFit="1"/>
    </xf>
    <xf numFmtId="0" fontId="0" fillId="0" borderId="43" xfId="0" applyBorder="1" applyAlignment="1">
      <alignment horizontal="center" vertical="center" shrinkToFit="1"/>
    </xf>
    <xf numFmtId="0" fontId="0" fillId="0" borderId="124" xfId="0" applyBorder="1" applyAlignment="1">
      <alignment horizontal="center" vertical="center" shrinkToFit="1"/>
    </xf>
    <xf numFmtId="0" fontId="6" fillId="0" borderId="8" xfId="0" applyFont="1" applyBorder="1" applyAlignment="1">
      <alignment horizontal="center" vertical="center" wrapText="1"/>
    </xf>
    <xf numFmtId="0" fontId="6" fillId="0" borderId="0" xfId="0" applyFont="1" applyAlignment="1">
      <alignment horizontal="center" vertical="center" wrapText="1"/>
    </xf>
    <xf numFmtId="0" fontId="8" fillId="0" borderId="126" xfId="0" applyFont="1" applyBorder="1" applyAlignment="1">
      <alignment horizontal="center" vertical="center" wrapText="1"/>
    </xf>
    <xf numFmtId="0" fontId="6" fillId="0" borderId="0" xfId="0" applyFont="1" applyAlignment="1">
      <alignment vertical="center" wrapText="1"/>
    </xf>
    <xf numFmtId="0" fontId="6" fillId="0" borderId="1" xfId="0" applyFont="1" applyBorder="1" applyAlignment="1">
      <alignment vertical="center" wrapText="1"/>
    </xf>
    <xf numFmtId="56" fontId="9" fillId="0" borderId="7" xfId="0" applyNumberFormat="1" applyFont="1" applyBorder="1" applyAlignment="1">
      <alignment horizontal="center" vertical="center" shrinkToFit="1"/>
    </xf>
    <xf numFmtId="0" fontId="0" fillId="0" borderId="1" xfId="0"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13" xfId="0" applyFont="1" applyBorder="1" applyAlignment="1">
      <alignment horizontal="center" vertical="center" wrapText="1"/>
    </xf>
    <xf numFmtId="0" fontId="11" fillId="0" borderId="8" xfId="0" applyFont="1" applyBorder="1" applyAlignment="1">
      <alignment horizontal="center" vertical="center"/>
    </xf>
    <xf numFmtId="0" fontId="11" fillId="0" borderId="10" xfId="0" applyFont="1" applyBorder="1" applyAlignment="1">
      <alignment horizontal="center" vertical="center"/>
    </xf>
    <xf numFmtId="0" fontId="0" fillId="0" borderId="8" xfId="0"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125" xfId="0" applyBorder="1" applyAlignment="1">
      <alignment horizontal="center" vertical="center"/>
    </xf>
    <xf numFmtId="0" fontId="0" fillId="0" borderId="0" xfId="0" quotePrefix="1" applyAlignment="1">
      <alignment horizontal="center" vertical="center"/>
    </xf>
    <xf numFmtId="0" fontId="0" fillId="0" borderId="1" xfId="0" quotePrefix="1" applyBorder="1" applyAlignment="1">
      <alignment horizontal="center" vertical="center"/>
    </xf>
    <xf numFmtId="0" fontId="8" fillId="0" borderId="2" xfId="0" applyFont="1" applyBorder="1" applyAlignment="1">
      <alignment horizontal="center" vertical="center" wrapText="1"/>
    </xf>
    <xf numFmtId="0" fontId="0" fillId="0" borderId="8" xfId="0" quotePrefix="1" applyBorder="1" applyAlignment="1">
      <alignment horizontal="center" vertical="center"/>
    </xf>
    <xf numFmtId="0" fontId="6" fillId="0" borderId="9"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31" fontId="16" fillId="0" borderId="8" xfId="0" applyNumberFormat="1" applyFont="1" applyBorder="1" applyAlignment="1">
      <alignment horizontal="center" vertical="center" shrinkToFit="1"/>
    </xf>
    <xf numFmtId="31" fontId="16" fillId="0" borderId="9" xfId="0" applyNumberFormat="1" applyFont="1" applyBorder="1" applyAlignment="1">
      <alignment horizontal="center" vertical="center" shrinkToFit="1"/>
    </xf>
    <xf numFmtId="0" fontId="11" fillId="0" borderId="3" xfId="0" applyFont="1" applyBorder="1" applyAlignment="1">
      <alignment horizontal="center" vertical="center"/>
    </xf>
    <xf numFmtId="0" fontId="11" fillId="0" borderId="125" xfId="0" applyFont="1" applyBorder="1" applyAlignment="1">
      <alignment horizontal="center" vertical="center"/>
    </xf>
    <xf numFmtId="0" fontId="11" fillId="0" borderId="0" xfId="0" applyFont="1" applyAlignment="1">
      <alignment horizontal="center" vertical="center"/>
    </xf>
    <xf numFmtId="0" fontId="11" fillId="0" borderId="9" xfId="0" applyFont="1" applyBorder="1" applyAlignment="1">
      <alignment horizontal="center" vertical="center"/>
    </xf>
    <xf numFmtId="0" fontId="0" fillId="0" borderId="0" xfId="0" applyAlignment="1">
      <alignment vertical="center" shrinkToFit="1"/>
    </xf>
    <xf numFmtId="0" fontId="0" fillId="0" borderId="9" xfId="0" applyBorder="1" applyAlignment="1">
      <alignment vertical="center" shrinkToFit="1"/>
    </xf>
    <xf numFmtId="0" fontId="0" fillId="0" borderId="10" xfId="0" quotePrefix="1" applyBorder="1" applyAlignment="1">
      <alignment horizontal="center" vertical="center"/>
    </xf>
    <xf numFmtId="0" fontId="3" fillId="0" borderId="128"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27"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19" xfId="0" applyFont="1" applyBorder="1" applyAlignment="1">
      <alignment horizontal="center" vertical="center" shrinkToFit="1"/>
    </xf>
    <xf numFmtId="14" fontId="3" fillId="0" borderId="129" xfId="0" applyNumberFormat="1" applyFont="1" applyBorder="1" applyAlignment="1">
      <alignment horizontal="center" vertical="center" wrapText="1"/>
    </xf>
    <xf numFmtId="14" fontId="3" fillId="0" borderId="130" xfId="0" applyNumberFormat="1" applyFont="1" applyBorder="1" applyAlignment="1">
      <alignment horizontal="center" vertical="center" wrapText="1"/>
    </xf>
    <xf numFmtId="14" fontId="3" fillId="0" borderId="131" xfId="0" applyNumberFormat="1" applyFont="1" applyBorder="1" applyAlignment="1">
      <alignment horizontal="center" vertical="center" wrapText="1"/>
    </xf>
    <xf numFmtId="0" fontId="3" fillId="0" borderId="132" xfId="0" applyFont="1" applyBorder="1" applyAlignment="1">
      <alignment horizontal="center" vertical="center" shrinkToFit="1"/>
    </xf>
    <xf numFmtId="0" fontId="3" fillId="0" borderId="133" xfId="0" applyFont="1" applyBorder="1" applyAlignment="1">
      <alignment horizontal="center" vertical="center" wrapText="1"/>
    </xf>
    <xf numFmtId="0" fontId="3" fillId="0" borderId="134" xfId="0" applyFont="1" applyBorder="1" applyAlignment="1">
      <alignment horizontal="center" vertical="center" wrapText="1"/>
    </xf>
    <xf numFmtId="0" fontId="3" fillId="0" borderId="135" xfId="0" applyFont="1" applyBorder="1" applyAlignment="1">
      <alignment horizontal="center" vertical="center" wrapText="1"/>
    </xf>
    <xf numFmtId="0" fontId="3" fillId="0" borderId="136"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90" xfId="0" applyFont="1" applyBorder="1" applyAlignment="1">
      <alignment horizontal="center" vertical="center" wrapText="1"/>
    </xf>
    <xf numFmtId="14" fontId="3" fillId="0" borderId="137" xfId="0" applyNumberFormat="1" applyFont="1" applyBorder="1" applyAlignment="1">
      <alignment horizontal="center" vertical="center" wrapText="1"/>
    </xf>
    <xf numFmtId="176" fontId="3" fillId="0" borderId="138" xfId="0" applyNumberFormat="1" applyFont="1" applyBorder="1" applyAlignment="1">
      <alignment horizontal="center" vertical="center" shrinkToFit="1"/>
    </xf>
    <xf numFmtId="176" fontId="3" fillId="0" borderId="92" xfId="0" applyNumberFormat="1" applyFont="1" applyBorder="1" applyAlignment="1">
      <alignment horizontal="center" vertical="center" shrinkToFit="1"/>
    </xf>
    <xf numFmtId="176" fontId="3" fillId="0" borderId="83" xfId="0" applyNumberFormat="1"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139" xfId="0" applyFont="1" applyBorder="1" applyAlignment="1">
      <alignment horizontal="center" vertical="center" wrapText="1"/>
    </xf>
    <xf numFmtId="0" fontId="3" fillId="0" borderId="140" xfId="0" applyFont="1" applyBorder="1" applyAlignment="1">
      <alignment horizontal="center" vertical="center" wrapText="1"/>
    </xf>
    <xf numFmtId="176" fontId="3" fillId="0" borderId="141" xfId="0" applyNumberFormat="1" applyFont="1" applyBorder="1" applyAlignment="1">
      <alignment horizontal="center" vertical="center" shrinkToFit="1"/>
    </xf>
    <xf numFmtId="0" fontId="3" fillId="0" borderId="144" xfId="0" applyFont="1" applyBorder="1" applyAlignment="1">
      <alignment horizontal="center" vertical="center" shrinkToFit="1"/>
    </xf>
    <xf numFmtId="0" fontId="3" fillId="0" borderId="143" xfId="0" applyFont="1" applyBorder="1" applyAlignment="1">
      <alignment horizontal="center" vertical="center" shrinkToFit="1"/>
    </xf>
    <xf numFmtId="0" fontId="3" fillId="0" borderId="145" xfId="0" applyFont="1" applyBorder="1" applyAlignment="1">
      <alignment horizontal="center" vertical="center" wrapText="1"/>
    </xf>
    <xf numFmtId="0" fontId="3" fillId="0" borderId="94" xfId="0" applyFont="1" applyBorder="1" applyAlignment="1">
      <alignment horizontal="center" vertical="center" wrapText="1"/>
    </xf>
    <xf numFmtId="14" fontId="3" fillId="0" borderId="142" xfId="0" applyNumberFormat="1" applyFont="1" applyBorder="1" applyAlignment="1">
      <alignment horizontal="center" vertical="center" wrapText="1"/>
    </xf>
    <xf numFmtId="176" fontId="3" fillId="0" borderId="95" xfId="0" applyNumberFormat="1" applyFont="1" applyBorder="1" applyAlignment="1">
      <alignment horizontal="center" vertical="center" shrinkToFit="1"/>
    </xf>
  </cellXfs>
  <cellStyles count="5">
    <cellStyle name="桁区切り 2" xfId="2" xr:uid="{0CEF3833-7AAF-466A-AD11-60BB66853D14}"/>
    <cellStyle name="標準" xfId="0" builtinId="0"/>
    <cellStyle name="標準 2" xfId="1" xr:uid="{00000000-0005-0000-0000-000001000000}"/>
    <cellStyle name="標準 2 2" xfId="4" xr:uid="{1C4016FA-B1B9-4CFD-8BAC-8F8C3A34B1BF}"/>
    <cellStyle name="標準_平成１７年度主催競技会要項〈案）" xfId="3" xr:uid="{A816CE69-96A1-4137-ADA5-FADD3090F53D}"/>
  </cellStyles>
  <dxfs count="22">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8A6E8"/>
      <color rgb="FFF2ACEF"/>
      <color rgb="FF934BC9"/>
      <color rgb="FF9148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502920</xdr:colOff>
      <xdr:row>3</xdr:row>
      <xdr:rowOff>152400</xdr:rowOff>
    </xdr:from>
    <xdr:to>
      <xdr:col>18</xdr:col>
      <xdr:colOff>365760</xdr:colOff>
      <xdr:row>17</xdr:row>
      <xdr:rowOff>129540</xdr:rowOff>
    </xdr:to>
    <xdr:sp macro="" textlink="">
      <xdr:nvSpPr>
        <xdr:cNvPr id="2" name="テキスト ボックス 1">
          <a:extLst>
            <a:ext uri="{FF2B5EF4-FFF2-40B4-BE49-F238E27FC236}">
              <a16:creationId xmlns:a16="http://schemas.microsoft.com/office/drawing/2014/main" id="{C11DB8BC-FDE4-4A2F-A3C1-F8896A9A63F8}"/>
            </a:ext>
          </a:extLst>
        </xdr:cNvPr>
        <xdr:cNvSpPr txBox="1"/>
      </xdr:nvSpPr>
      <xdr:spPr>
        <a:xfrm>
          <a:off x="5717858" y="766763"/>
          <a:ext cx="6320790" cy="232981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2000"/>
            <a:t>北丹陸協からのお願い</a:t>
          </a:r>
          <a:endParaRPr kumimoji="1" lang="en-US" altLang="ja-JP" sz="2000"/>
        </a:p>
        <a:p>
          <a:endParaRPr kumimoji="1" lang="en-US" altLang="ja-JP" sz="2000"/>
        </a:p>
        <a:p>
          <a:pPr>
            <a:lnSpc>
              <a:spcPts val="2500"/>
            </a:lnSpc>
          </a:pPr>
          <a:r>
            <a:rPr kumimoji="1" lang="ja-JP" altLang="en-US" sz="2000"/>
            <a:t>この「振込明細書」、及び「基本データ」「個人エントリー」「リレーエントリー」の４つのシートに必要事項を入力し、申し込んでください。</a:t>
          </a:r>
          <a:endParaRPr kumimoji="1" lang="en-US" altLang="ja-JP" sz="2000"/>
        </a:p>
        <a:p>
          <a:pPr>
            <a:lnSpc>
              <a:spcPts val="2500"/>
            </a:lnSpc>
          </a:pPr>
          <a:endParaRPr kumimoji="1" lang="en-US" altLang="ja-JP" sz="2000"/>
        </a:p>
        <a:p>
          <a:pPr>
            <a:lnSpc>
              <a:spcPts val="2500"/>
            </a:lnSpc>
          </a:pPr>
          <a:r>
            <a:rPr kumimoji="1" lang="ja-JP" altLang="en-US" sz="2000"/>
            <a:t>また必要に応じ、参加承諾書を印刷して利用ください。</a:t>
          </a:r>
          <a:endParaRPr kumimoji="1" lang="en-US" altLang="ja-JP" sz="2000"/>
        </a:p>
        <a:p>
          <a:endParaRPr kumimoji="1" lang="en-US" altLang="ja-JP" sz="2000"/>
        </a:p>
        <a:p>
          <a:endParaRPr kumimoji="1" lang="en-US" altLang="ja-JP" sz="2000"/>
        </a:p>
      </xdr:txBody>
    </xdr:sp>
    <xdr:clientData/>
  </xdr:twoCellAnchor>
  <xdr:twoCellAnchor>
    <xdr:from>
      <xdr:col>10</xdr:col>
      <xdr:colOff>528638</xdr:colOff>
      <xdr:row>20</xdr:row>
      <xdr:rowOff>47625</xdr:rowOff>
    </xdr:from>
    <xdr:to>
      <xdr:col>15</xdr:col>
      <xdr:colOff>123620</xdr:colOff>
      <xdr:row>32</xdr:row>
      <xdr:rowOff>62887</xdr:rowOff>
    </xdr:to>
    <xdr:sp macro="" textlink="">
      <xdr:nvSpPr>
        <xdr:cNvPr id="3" name="正方形/長方形 2">
          <a:extLst>
            <a:ext uri="{FF2B5EF4-FFF2-40B4-BE49-F238E27FC236}">
              <a16:creationId xmlns:a16="http://schemas.microsoft.com/office/drawing/2014/main" id="{EDB5B510-16AF-4ECE-83B1-DF24F194BFEE}"/>
            </a:ext>
          </a:extLst>
        </xdr:cNvPr>
        <xdr:cNvSpPr/>
      </xdr:nvSpPr>
      <xdr:spPr>
        <a:xfrm>
          <a:off x="7415213" y="3500438"/>
          <a:ext cx="2438195" cy="1986937"/>
        </a:xfrm>
        <a:prstGeom prst="rect">
          <a:avLst/>
        </a:prstGeom>
        <a:solidFill>
          <a:srgbClr val="92D050"/>
        </a:solidFill>
        <a:ln w="31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小学５年生以上は「予選会の部」、</a:t>
          </a:r>
          <a:endParaRPr kumimoji="1" lang="en-US" altLang="ja-JP" sz="1100">
            <a:solidFill>
              <a:sysClr val="windowText" lastClr="000000"/>
            </a:solidFill>
          </a:endParaRPr>
        </a:p>
        <a:p>
          <a:pPr algn="l"/>
          <a:r>
            <a:rPr kumimoji="1" lang="ja-JP" altLang="en-US" sz="1100">
              <a:solidFill>
                <a:sysClr val="windowText" lastClr="000000"/>
              </a:solidFill>
            </a:rPr>
            <a:t>小学４年生以下は「記録会の部」、</a:t>
          </a:r>
          <a:endParaRPr kumimoji="1" lang="en-US" altLang="ja-JP" sz="1100">
            <a:solidFill>
              <a:sysClr val="windowText" lastClr="000000"/>
            </a:solidFill>
          </a:endParaRPr>
        </a:p>
        <a:p>
          <a:pPr algn="l"/>
          <a:r>
            <a:rPr kumimoji="1" lang="ja-JP" altLang="en-US" sz="1100">
              <a:solidFill>
                <a:sysClr val="windowText" lastClr="000000"/>
              </a:solidFill>
            </a:rPr>
            <a:t>としての出場となりますが、このエントリー申し込みにあたっては「予選会の部」「記録会の部」は気にせず、このファイル１つにまとめて入力ください。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a:t>
          </a:r>
          <a:r>
            <a:rPr kumimoji="1" lang="ja-JP" altLang="en-US" sz="1100">
              <a:solidFill>
                <a:sysClr val="windowText" lastClr="000000"/>
              </a:solidFill>
            </a:rPr>
            <a:t>エントリ</a:t>
          </a:r>
          <a:r>
            <a:rPr kumimoji="1" lang="en-US" altLang="ja-JP" sz="1100">
              <a:solidFill>
                <a:sysClr val="windowText" lastClr="000000"/>
              </a:solidFill>
            </a:rPr>
            <a:t>―</a:t>
          </a:r>
          <a:r>
            <a:rPr kumimoji="1" lang="ja-JP" altLang="en-US" sz="1100">
              <a:solidFill>
                <a:sysClr val="windowText" lastClr="000000"/>
              </a:solidFill>
            </a:rPr>
            <a:t>いただいた選手の学年を見て、大会事務局にて「予選会の部」「記録会の部」を区分します。</a:t>
          </a:r>
          <a:endParaRPr kumimoji="1" lang="en-US" altLang="ja-JP"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353346</xdr:colOff>
      <xdr:row>9</xdr:row>
      <xdr:rowOff>163869</xdr:rowOff>
    </xdr:from>
    <xdr:to>
      <xdr:col>9</xdr:col>
      <xdr:colOff>123516</xdr:colOff>
      <xdr:row>16</xdr:row>
      <xdr:rowOff>180254</xdr:rowOff>
    </xdr:to>
    <xdr:sp macro="" textlink="">
      <xdr:nvSpPr>
        <xdr:cNvPr id="2" name="正方形/長方形 1">
          <a:extLst>
            <a:ext uri="{FF2B5EF4-FFF2-40B4-BE49-F238E27FC236}">
              <a16:creationId xmlns:a16="http://schemas.microsoft.com/office/drawing/2014/main" id="{645B645F-5327-4C1F-A08C-C0F86633FC0E}"/>
            </a:ext>
          </a:extLst>
        </xdr:cNvPr>
        <xdr:cNvSpPr/>
      </xdr:nvSpPr>
      <xdr:spPr>
        <a:xfrm>
          <a:off x="353346" y="2227620"/>
          <a:ext cx="2438195" cy="1629489"/>
        </a:xfrm>
        <a:prstGeom prst="rect">
          <a:avLst/>
        </a:prstGeom>
        <a:solidFill>
          <a:srgbClr val="FFC000"/>
        </a:solidFill>
        <a:ln w="31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種目番号</a:t>
          </a:r>
          <a:endParaRPr kumimoji="1" lang="en-US" altLang="ja-JP" sz="1100">
            <a:solidFill>
              <a:sysClr val="windowText" lastClr="000000"/>
            </a:solidFill>
          </a:endParaRPr>
        </a:p>
        <a:p>
          <a:pPr algn="l"/>
          <a:r>
            <a:rPr kumimoji="1" lang="ja-JP" altLang="en-US" sz="1100">
              <a:solidFill>
                <a:sysClr val="windowText" lastClr="000000"/>
              </a:solidFill>
            </a:rPr>
            <a:t>　　１　→　</a:t>
          </a:r>
          <a:r>
            <a:rPr kumimoji="1" lang="ja-JP" altLang="en-US" sz="1100" baseline="0">
              <a:solidFill>
                <a:sysClr val="windowText" lastClr="000000"/>
              </a:solidFill>
            </a:rPr>
            <a:t> </a:t>
          </a:r>
          <a:r>
            <a:rPr kumimoji="1" lang="ja-JP" altLang="en-US" sz="1100">
              <a:solidFill>
                <a:sysClr val="windowText" lastClr="000000"/>
              </a:solidFill>
            </a:rPr>
            <a:t>６０ｍ</a:t>
          </a:r>
          <a:endParaRPr kumimoji="1" lang="en-US" altLang="ja-JP" sz="1100">
            <a:solidFill>
              <a:sysClr val="windowText" lastClr="000000"/>
            </a:solidFill>
          </a:endParaRPr>
        </a:p>
        <a:p>
          <a:pPr algn="l"/>
          <a:r>
            <a:rPr kumimoji="1" lang="ja-JP" altLang="en-US" sz="1100">
              <a:solidFill>
                <a:sysClr val="windowText" lastClr="000000"/>
              </a:solidFill>
            </a:rPr>
            <a:t>　　２　→ １００ｍ</a:t>
          </a:r>
          <a:endParaRPr kumimoji="1" lang="en-US" altLang="ja-JP" sz="1100">
            <a:solidFill>
              <a:sysClr val="windowText" lastClr="000000"/>
            </a:solidFill>
          </a:endParaRPr>
        </a:p>
        <a:p>
          <a:pPr algn="l"/>
          <a:r>
            <a:rPr kumimoji="1" lang="ja-JP" altLang="en-US" sz="1100">
              <a:solidFill>
                <a:sysClr val="windowText" lastClr="000000"/>
              </a:solidFill>
            </a:rPr>
            <a:t>　　６　→８００ｍ</a:t>
          </a:r>
          <a:endParaRPr kumimoji="1" lang="en-US" altLang="ja-JP" sz="1100">
            <a:solidFill>
              <a:sysClr val="windowText" lastClr="000000"/>
            </a:solidFill>
          </a:endParaRPr>
        </a:p>
        <a:p>
          <a:pPr algn="l"/>
          <a:r>
            <a:rPr kumimoji="1" lang="ja-JP" altLang="en-US" sz="1100">
              <a:solidFill>
                <a:sysClr val="windowText" lastClr="000000"/>
              </a:solidFill>
            </a:rPr>
            <a:t>４２９　→ ８０ｍＨ（</a:t>
          </a:r>
          <a:r>
            <a:rPr kumimoji="1" lang="en-US" altLang="ja-JP" sz="1100">
              <a:solidFill>
                <a:sysClr val="windowText" lastClr="000000"/>
              </a:solidFill>
            </a:rPr>
            <a:t>70.0cm_7.0m</a:t>
          </a:r>
          <a:r>
            <a:rPr kumimoji="1" lang="ja-JP" altLang="en-US" sz="1100">
              <a:solidFill>
                <a:sysClr val="windowText" lastClr="000000"/>
              </a:solidFill>
            </a:rPr>
            <a:t>）</a:t>
          </a:r>
          <a:endParaRPr kumimoji="1" lang="en-US" altLang="ja-JP" sz="1100">
            <a:solidFill>
              <a:sysClr val="windowText" lastClr="000000"/>
            </a:solidFill>
          </a:endParaRPr>
        </a:p>
        <a:p>
          <a:pPr algn="l"/>
          <a:r>
            <a:rPr kumimoji="1" lang="ja-JP" altLang="en-US" sz="1100">
              <a:solidFill>
                <a:sysClr val="windowText" lastClr="000000"/>
              </a:solidFill>
            </a:rPr>
            <a:t>　７１　→ 走高跳</a:t>
          </a:r>
          <a:endParaRPr kumimoji="1" lang="en-US" altLang="ja-JP" sz="1100">
            <a:solidFill>
              <a:sysClr val="windowText" lastClr="000000"/>
            </a:solidFill>
          </a:endParaRPr>
        </a:p>
        <a:p>
          <a:pPr algn="l"/>
          <a:r>
            <a:rPr kumimoji="1" lang="ja-JP" altLang="en-US" sz="1100">
              <a:solidFill>
                <a:sysClr val="windowText" lastClr="000000"/>
              </a:solidFill>
            </a:rPr>
            <a:t>　７３　→ 走幅跳</a:t>
          </a:r>
          <a:endParaRPr kumimoji="1" lang="en-US" altLang="ja-JP" sz="1100">
            <a:solidFill>
              <a:sysClr val="windowText" lastClr="000000"/>
            </a:solidFill>
          </a:endParaRPr>
        </a:p>
        <a:p>
          <a:pPr algn="l"/>
          <a:r>
            <a:rPr kumimoji="1" lang="ja-JP" altLang="en-US" sz="1100">
              <a:solidFill>
                <a:sysClr val="windowText" lastClr="000000"/>
              </a:solidFill>
            </a:rPr>
            <a:t>４９４　→ ジャベリックボール投</a:t>
          </a:r>
        </a:p>
      </xdr:txBody>
    </xdr:sp>
    <xdr:clientData/>
  </xdr:twoCellAnchor>
  <xdr:twoCellAnchor>
    <xdr:from>
      <xdr:col>20</xdr:col>
      <xdr:colOff>399435</xdr:colOff>
      <xdr:row>7</xdr:row>
      <xdr:rowOff>184356</xdr:rowOff>
    </xdr:from>
    <xdr:to>
      <xdr:col>27</xdr:col>
      <xdr:colOff>128392</xdr:colOff>
      <xdr:row>23</xdr:row>
      <xdr:rowOff>61452</xdr:rowOff>
    </xdr:to>
    <xdr:sp macro="" textlink="">
      <xdr:nvSpPr>
        <xdr:cNvPr id="3" name="テキスト ボックス 2">
          <a:extLst>
            <a:ext uri="{FF2B5EF4-FFF2-40B4-BE49-F238E27FC236}">
              <a16:creationId xmlns:a16="http://schemas.microsoft.com/office/drawing/2014/main" id="{C59EDA47-D9AF-4402-B222-FB82F8939FB7}"/>
            </a:ext>
          </a:extLst>
        </xdr:cNvPr>
        <xdr:cNvSpPr txBox="1"/>
      </xdr:nvSpPr>
      <xdr:spPr>
        <a:xfrm>
          <a:off x="9350887" y="1787219"/>
          <a:ext cx="4307102" cy="356419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2000"/>
            <a:t>北丹陸協からのお願い</a:t>
          </a:r>
          <a:endParaRPr kumimoji="1" lang="en-US" altLang="ja-JP" sz="2000"/>
        </a:p>
        <a:p>
          <a:endParaRPr kumimoji="1" lang="en-US" altLang="ja-JP" sz="2000"/>
        </a:p>
        <a:p>
          <a:pPr>
            <a:lnSpc>
              <a:spcPts val="2500"/>
            </a:lnSpc>
          </a:pPr>
          <a:r>
            <a:rPr kumimoji="1" lang="ja-JP" altLang="en-US" sz="2000"/>
            <a:t>「最高記録」欄には、前年の</a:t>
          </a:r>
          <a:r>
            <a:rPr kumimoji="1" lang="en-US" altLang="ja-JP" sz="2000"/>
            <a:t>4 </a:t>
          </a:r>
          <a:r>
            <a:rPr kumimoji="1" lang="ja-JP" altLang="en-US" sz="2000"/>
            <a:t>月 </a:t>
          </a:r>
          <a:r>
            <a:rPr kumimoji="1" lang="en-US" altLang="ja-JP" sz="2000"/>
            <a:t>1 </a:t>
          </a:r>
          <a:r>
            <a:rPr kumimoji="1" lang="ja-JP" altLang="en-US" sz="2000"/>
            <a:t>日以降の自己最高記録（生涯記録でない）を入力いただきますが、この記録が無い方は、目標記録を入力いただいても結構です。</a:t>
          </a:r>
          <a:endParaRPr kumimoji="1" lang="en-US" altLang="ja-JP" sz="2000"/>
        </a:p>
        <a:p>
          <a:endParaRPr kumimoji="1" lang="en-US" altLang="ja-JP" sz="2000"/>
        </a:p>
        <a:p>
          <a:r>
            <a:rPr kumimoji="1" lang="ja-JP" altLang="en-US" sz="2000"/>
            <a:t>入力された記録をもとに、組編成を行いますので、必ず入力ください。</a:t>
          </a:r>
          <a:endParaRPr kumimoji="1" lang="en-US" altLang="ja-JP" sz="2000"/>
        </a:p>
        <a:p>
          <a:endParaRPr kumimoji="1" lang="en-US" altLang="ja-JP" sz="2000"/>
        </a:p>
      </xdr:txBody>
    </xdr:sp>
    <xdr:clientData/>
  </xdr:twoCellAnchor>
  <xdr:twoCellAnchor>
    <xdr:from>
      <xdr:col>13</xdr:col>
      <xdr:colOff>271412</xdr:colOff>
      <xdr:row>14</xdr:row>
      <xdr:rowOff>122902</xdr:rowOff>
    </xdr:from>
    <xdr:to>
      <xdr:col>17</xdr:col>
      <xdr:colOff>190091</xdr:colOff>
      <xdr:row>23</xdr:row>
      <xdr:rowOff>35847</xdr:rowOff>
    </xdr:to>
    <xdr:sp macro="" textlink="">
      <xdr:nvSpPr>
        <xdr:cNvPr id="4" name="正方形/長方形 3">
          <a:extLst>
            <a:ext uri="{FF2B5EF4-FFF2-40B4-BE49-F238E27FC236}">
              <a16:creationId xmlns:a16="http://schemas.microsoft.com/office/drawing/2014/main" id="{6A8B2C12-344E-442D-7477-F66220C70F37}"/>
            </a:ext>
          </a:extLst>
        </xdr:cNvPr>
        <xdr:cNvSpPr/>
      </xdr:nvSpPr>
      <xdr:spPr>
        <a:xfrm>
          <a:off x="4429638" y="3338870"/>
          <a:ext cx="2438195" cy="1986937"/>
        </a:xfrm>
        <a:prstGeom prst="rect">
          <a:avLst/>
        </a:prstGeom>
        <a:solidFill>
          <a:srgbClr val="92D050"/>
        </a:solidFill>
        <a:ln w="31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小学５年生以上は「予選会の部」、</a:t>
          </a:r>
          <a:endParaRPr kumimoji="1" lang="en-US" altLang="ja-JP" sz="1100">
            <a:solidFill>
              <a:sysClr val="windowText" lastClr="000000"/>
            </a:solidFill>
          </a:endParaRPr>
        </a:p>
        <a:p>
          <a:pPr algn="l"/>
          <a:r>
            <a:rPr kumimoji="1" lang="ja-JP" altLang="en-US" sz="1100">
              <a:solidFill>
                <a:sysClr val="windowText" lastClr="000000"/>
              </a:solidFill>
            </a:rPr>
            <a:t>小学４年生以下は「記録会の部」、</a:t>
          </a:r>
          <a:endParaRPr kumimoji="1" lang="en-US" altLang="ja-JP" sz="1100">
            <a:solidFill>
              <a:sysClr val="windowText" lastClr="000000"/>
            </a:solidFill>
          </a:endParaRPr>
        </a:p>
        <a:p>
          <a:pPr algn="l"/>
          <a:r>
            <a:rPr kumimoji="1" lang="ja-JP" altLang="en-US" sz="1100">
              <a:solidFill>
                <a:sysClr val="windowText" lastClr="000000"/>
              </a:solidFill>
            </a:rPr>
            <a:t>としての出場となりますが、このエントリー申し込みにあたっては「予選会の部」「記録会の部」は気にせず、このファイル１つにまとめて入力ください。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a:t>
          </a:r>
          <a:r>
            <a:rPr kumimoji="1" lang="ja-JP" altLang="en-US" sz="1100">
              <a:solidFill>
                <a:sysClr val="windowText" lastClr="000000"/>
              </a:solidFill>
            </a:rPr>
            <a:t>エントリ</a:t>
          </a:r>
          <a:r>
            <a:rPr kumimoji="1" lang="en-US" altLang="ja-JP" sz="1100">
              <a:solidFill>
                <a:sysClr val="windowText" lastClr="000000"/>
              </a:solidFill>
            </a:rPr>
            <a:t>―</a:t>
          </a:r>
          <a:r>
            <a:rPr kumimoji="1" lang="ja-JP" altLang="en-US" sz="1100">
              <a:solidFill>
                <a:sysClr val="windowText" lastClr="000000"/>
              </a:solidFill>
            </a:rPr>
            <a:t>いただいた選手の学年を見て、大会事務局にて「予選会の部」「記録会の部」を区分します。</a:t>
          </a:r>
          <a:endParaRPr kumimoji="1" lang="en-US" altLang="ja-JP"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1</xdr:colOff>
      <xdr:row>18</xdr:row>
      <xdr:rowOff>0</xdr:rowOff>
    </xdr:from>
    <xdr:to>
      <xdr:col>21</xdr:col>
      <xdr:colOff>680358</xdr:colOff>
      <xdr:row>20</xdr:row>
      <xdr:rowOff>130837</xdr:rowOff>
    </xdr:to>
    <xdr:sp macro="" textlink="">
      <xdr:nvSpPr>
        <xdr:cNvPr id="3" name="正方形/長方形 2">
          <a:extLst>
            <a:ext uri="{FF2B5EF4-FFF2-40B4-BE49-F238E27FC236}">
              <a16:creationId xmlns:a16="http://schemas.microsoft.com/office/drawing/2014/main" id="{430BB4AA-A6B5-4D23-B046-9C516F3E6D43}"/>
            </a:ext>
          </a:extLst>
        </xdr:cNvPr>
        <xdr:cNvSpPr/>
      </xdr:nvSpPr>
      <xdr:spPr>
        <a:xfrm>
          <a:off x="8661471" y="3396553"/>
          <a:ext cx="1643324" cy="497183"/>
        </a:xfrm>
        <a:prstGeom prst="rect">
          <a:avLst/>
        </a:prstGeom>
        <a:solidFill>
          <a:srgbClr val="FFC000"/>
        </a:solidFill>
        <a:ln w="31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種目番号</a:t>
          </a:r>
          <a:endParaRPr kumimoji="1" lang="en-US" altLang="ja-JP" sz="1100">
            <a:solidFill>
              <a:sysClr val="windowText" lastClr="000000"/>
            </a:solidFill>
          </a:endParaRPr>
        </a:p>
        <a:p>
          <a:pPr algn="l"/>
          <a:r>
            <a:rPr kumimoji="1" lang="ja-JP" altLang="en-US" sz="1100">
              <a:solidFill>
                <a:sysClr val="windowText" lastClr="000000"/>
              </a:solidFill>
            </a:rPr>
            <a:t>６０１　→ ４</a:t>
          </a:r>
          <a:r>
            <a:rPr kumimoji="1" lang="en-US" altLang="ja-JP" sz="1100">
              <a:solidFill>
                <a:sysClr val="windowText" lastClr="000000"/>
              </a:solidFill>
            </a:rPr>
            <a:t>×</a:t>
          </a:r>
          <a:r>
            <a:rPr kumimoji="1" lang="ja-JP" altLang="en-US" sz="1100">
              <a:solidFill>
                <a:sysClr val="windowText" lastClr="000000"/>
              </a:solidFill>
            </a:rPr>
            <a:t>１００ｍ</a:t>
          </a:r>
          <a:endParaRPr kumimoji="1" lang="en-US" altLang="ja-JP" sz="1100">
            <a:solidFill>
              <a:sysClr val="windowText" lastClr="000000"/>
            </a:solidFill>
          </a:endParaRPr>
        </a:p>
      </xdr:txBody>
    </xdr:sp>
    <xdr:clientData/>
  </xdr:twoCellAnchor>
  <xdr:twoCellAnchor>
    <xdr:from>
      <xdr:col>20</xdr:col>
      <xdr:colOff>0</xdr:colOff>
      <xdr:row>24</xdr:row>
      <xdr:rowOff>0</xdr:rowOff>
    </xdr:from>
    <xdr:to>
      <xdr:col>26</xdr:col>
      <xdr:colOff>0</xdr:colOff>
      <xdr:row>34</xdr:row>
      <xdr:rowOff>155206</xdr:rowOff>
    </xdr:to>
    <xdr:sp macro="" textlink="">
      <xdr:nvSpPr>
        <xdr:cNvPr id="2" name="正方形/長方形 1">
          <a:extLst>
            <a:ext uri="{FF2B5EF4-FFF2-40B4-BE49-F238E27FC236}">
              <a16:creationId xmlns:a16="http://schemas.microsoft.com/office/drawing/2014/main" id="{8BED8908-A830-43CF-ADE2-5489E56E4CE1}"/>
            </a:ext>
          </a:extLst>
        </xdr:cNvPr>
        <xdr:cNvSpPr/>
      </xdr:nvSpPr>
      <xdr:spPr>
        <a:xfrm>
          <a:off x="8661470" y="4495591"/>
          <a:ext cx="4144945" cy="1986937"/>
        </a:xfrm>
        <a:prstGeom prst="rect">
          <a:avLst/>
        </a:prstGeom>
        <a:solidFill>
          <a:srgbClr val="92D050"/>
        </a:solidFill>
        <a:ln w="31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小学５年生以上は「予選会の部」、</a:t>
          </a:r>
          <a:endParaRPr kumimoji="1" lang="en-US" altLang="ja-JP" sz="1100">
            <a:solidFill>
              <a:sysClr val="windowText" lastClr="000000"/>
            </a:solidFill>
          </a:endParaRPr>
        </a:p>
        <a:p>
          <a:pPr algn="l"/>
          <a:r>
            <a:rPr kumimoji="1" lang="ja-JP" altLang="en-US" sz="1100">
              <a:solidFill>
                <a:sysClr val="windowText" lastClr="000000"/>
              </a:solidFill>
            </a:rPr>
            <a:t>小学４年生以下は「記録会の部」、</a:t>
          </a:r>
          <a:endParaRPr kumimoji="1" lang="en-US" altLang="ja-JP" sz="1100">
            <a:solidFill>
              <a:sysClr val="windowText" lastClr="000000"/>
            </a:solidFill>
          </a:endParaRPr>
        </a:p>
        <a:p>
          <a:pPr algn="l"/>
          <a:r>
            <a:rPr kumimoji="1" lang="ja-JP" altLang="en-US" sz="1100">
              <a:solidFill>
                <a:sysClr val="windowText" lastClr="000000"/>
              </a:solidFill>
            </a:rPr>
            <a:t>としての出場となりますが、このエントリー申し込みにあたっては「予選会の部」「記録会の部」は気にせず、このファイル１つにまとめて入力ください。</a:t>
          </a:r>
          <a:endParaRPr kumimoji="1" lang="en-US" altLang="ja-JP" sz="1100">
            <a:solidFill>
              <a:sysClr val="windowText" lastClr="000000"/>
            </a:solidFill>
          </a:endParaRPr>
        </a:p>
        <a:p>
          <a:pPr algn="l"/>
          <a:r>
            <a:rPr kumimoji="1" lang="ja-JP" altLang="en-US" sz="1100">
              <a:solidFill>
                <a:sysClr val="windowText" lastClr="000000"/>
              </a:solidFill>
            </a:rPr>
            <a:t>なお、予選会の部には４年生以下の出場はできませんので、予選会リレーメンバーには、４年生以下の選手を編成することはできません。</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a:t>
          </a:r>
          <a:r>
            <a:rPr kumimoji="1" lang="ja-JP" altLang="en-US" sz="1100">
              <a:solidFill>
                <a:sysClr val="windowText" lastClr="000000"/>
              </a:solidFill>
            </a:rPr>
            <a:t>エントリ</a:t>
          </a:r>
          <a:r>
            <a:rPr kumimoji="1" lang="en-US" altLang="ja-JP" sz="1100">
              <a:solidFill>
                <a:sysClr val="windowText" lastClr="000000"/>
              </a:solidFill>
            </a:rPr>
            <a:t>―</a:t>
          </a:r>
          <a:r>
            <a:rPr kumimoji="1" lang="ja-JP" altLang="en-US" sz="1100">
              <a:solidFill>
                <a:sysClr val="windowText" lastClr="000000"/>
              </a:solidFill>
            </a:rPr>
            <a:t>いただいた選手の学年を見て、大会事務局にて「予選会の部」「記録会の部」を区分します。</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F8CBC-0115-4D13-9838-08C5A342BA1C}">
  <sheetPr>
    <tabColor rgb="FFFFFF00"/>
  </sheetPr>
  <dimension ref="A1:R61"/>
  <sheetViews>
    <sheetView topLeftCell="A2" workbookViewId="0">
      <selection activeCell="X29" sqref="X29"/>
    </sheetView>
  </sheetViews>
  <sheetFormatPr defaultRowHeight="12.75" x14ac:dyDescent="0.25"/>
  <cols>
    <col min="1" max="18" width="4.6640625" customWidth="1"/>
    <col min="257" max="274" width="4.6640625" customWidth="1"/>
    <col min="513" max="530" width="4.6640625" customWidth="1"/>
    <col min="769" max="786" width="4.6640625" customWidth="1"/>
    <col min="1025" max="1042" width="4.6640625" customWidth="1"/>
    <col min="1281" max="1298" width="4.6640625" customWidth="1"/>
    <col min="1537" max="1554" width="4.6640625" customWidth="1"/>
    <col min="1793" max="1810" width="4.6640625" customWidth="1"/>
    <col min="2049" max="2066" width="4.6640625" customWidth="1"/>
    <col min="2305" max="2322" width="4.6640625" customWidth="1"/>
    <col min="2561" max="2578" width="4.6640625" customWidth="1"/>
    <col min="2817" max="2834" width="4.6640625" customWidth="1"/>
    <col min="3073" max="3090" width="4.6640625" customWidth="1"/>
    <col min="3329" max="3346" width="4.6640625" customWidth="1"/>
    <col min="3585" max="3602" width="4.6640625" customWidth="1"/>
    <col min="3841" max="3858" width="4.6640625" customWidth="1"/>
    <col min="4097" max="4114" width="4.6640625" customWidth="1"/>
    <col min="4353" max="4370" width="4.6640625" customWidth="1"/>
    <col min="4609" max="4626" width="4.6640625" customWidth="1"/>
    <col min="4865" max="4882" width="4.6640625" customWidth="1"/>
    <col min="5121" max="5138" width="4.6640625" customWidth="1"/>
    <col min="5377" max="5394" width="4.6640625" customWidth="1"/>
    <col min="5633" max="5650" width="4.6640625" customWidth="1"/>
    <col min="5889" max="5906" width="4.6640625" customWidth="1"/>
    <col min="6145" max="6162" width="4.6640625" customWidth="1"/>
    <col min="6401" max="6418" width="4.6640625" customWidth="1"/>
    <col min="6657" max="6674" width="4.6640625" customWidth="1"/>
    <col min="6913" max="6930" width="4.6640625" customWidth="1"/>
    <col min="7169" max="7186" width="4.6640625" customWidth="1"/>
    <col min="7425" max="7442" width="4.6640625" customWidth="1"/>
    <col min="7681" max="7698" width="4.6640625" customWidth="1"/>
    <col min="7937" max="7954" width="4.6640625" customWidth="1"/>
    <col min="8193" max="8210" width="4.6640625" customWidth="1"/>
    <col min="8449" max="8466" width="4.6640625" customWidth="1"/>
    <col min="8705" max="8722" width="4.6640625" customWidth="1"/>
    <col min="8961" max="8978" width="4.6640625" customWidth="1"/>
    <col min="9217" max="9234" width="4.6640625" customWidth="1"/>
    <col min="9473" max="9490" width="4.6640625" customWidth="1"/>
    <col min="9729" max="9746" width="4.6640625" customWidth="1"/>
    <col min="9985" max="10002" width="4.6640625" customWidth="1"/>
    <col min="10241" max="10258" width="4.6640625" customWidth="1"/>
    <col min="10497" max="10514" width="4.6640625" customWidth="1"/>
    <col min="10753" max="10770" width="4.6640625" customWidth="1"/>
    <col min="11009" max="11026" width="4.6640625" customWidth="1"/>
    <col min="11265" max="11282" width="4.6640625" customWidth="1"/>
    <col min="11521" max="11538" width="4.6640625" customWidth="1"/>
    <col min="11777" max="11794" width="4.6640625" customWidth="1"/>
    <col min="12033" max="12050" width="4.6640625" customWidth="1"/>
    <col min="12289" max="12306" width="4.6640625" customWidth="1"/>
    <col min="12545" max="12562" width="4.6640625" customWidth="1"/>
    <col min="12801" max="12818" width="4.6640625" customWidth="1"/>
    <col min="13057" max="13074" width="4.6640625" customWidth="1"/>
    <col min="13313" max="13330" width="4.6640625" customWidth="1"/>
    <col min="13569" max="13586" width="4.6640625" customWidth="1"/>
    <col min="13825" max="13842" width="4.6640625" customWidth="1"/>
    <col min="14081" max="14098" width="4.6640625" customWidth="1"/>
    <col min="14337" max="14354" width="4.6640625" customWidth="1"/>
    <col min="14593" max="14610" width="4.6640625" customWidth="1"/>
    <col min="14849" max="14866" width="4.6640625" customWidth="1"/>
    <col min="15105" max="15122" width="4.6640625" customWidth="1"/>
    <col min="15361" max="15378" width="4.6640625" customWidth="1"/>
    <col min="15617" max="15634" width="4.6640625" customWidth="1"/>
    <col min="15873" max="15890" width="4.6640625" customWidth="1"/>
    <col min="16129" max="16146" width="4.6640625" customWidth="1"/>
  </cols>
  <sheetData>
    <row r="1" spans="1:18" ht="20.100000000000001" customHeight="1" x14ac:dyDescent="0.3">
      <c r="A1" s="486" t="s">
        <v>2291</v>
      </c>
      <c r="B1" s="486"/>
      <c r="C1" s="486"/>
      <c r="D1" s="486"/>
      <c r="E1" s="486"/>
      <c r="F1" s="444"/>
    </row>
    <row r="2" spans="1:18" ht="20.100000000000001" customHeight="1" x14ac:dyDescent="0.3">
      <c r="A2" s="486" t="s">
        <v>2292</v>
      </c>
      <c r="B2" s="486"/>
      <c r="C2" s="486"/>
      <c r="D2" s="486"/>
      <c r="E2" s="486"/>
      <c r="F2" s="444"/>
      <c r="G2" s="487" t="s">
        <v>2293</v>
      </c>
      <c r="H2" s="487"/>
      <c r="I2" s="487"/>
      <c r="J2" s="487"/>
      <c r="K2" s="487"/>
      <c r="L2" s="487"/>
    </row>
    <row r="3" spans="1:18" ht="20.100000000000001" customHeight="1" x14ac:dyDescent="0.25">
      <c r="G3" s="487"/>
      <c r="H3" s="487"/>
      <c r="I3" s="487"/>
      <c r="J3" s="487"/>
      <c r="K3" s="487"/>
      <c r="L3" s="487"/>
    </row>
    <row r="4" spans="1:18" ht="20.100000000000001" customHeight="1" x14ac:dyDescent="0.25"/>
    <row r="5" spans="1:18" ht="20.100000000000001" customHeight="1" x14ac:dyDescent="0.3">
      <c r="A5" s="485" t="s">
        <v>2294</v>
      </c>
      <c r="B5" s="485"/>
      <c r="C5" s="485"/>
      <c r="D5" s="445"/>
      <c r="E5" s="445"/>
      <c r="F5" s="445"/>
      <c r="G5" s="445"/>
      <c r="I5" s="445"/>
      <c r="J5" s="446"/>
      <c r="K5" s="446"/>
      <c r="L5" s="488" t="s">
        <v>2295</v>
      </c>
      <c r="M5" s="489"/>
      <c r="N5" s="489"/>
      <c r="O5" s="445"/>
      <c r="P5" s="448" t="s">
        <v>2296</v>
      </c>
      <c r="Q5" s="448"/>
      <c r="R5" s="448" t="s">
        <v>2297</v>
      </c>
    </row>
    <row r="6" spans="1:18" ht="20.100000000000001" customHeight="1" x14ac:dyDescent="0.25"/>
    <row r="7" spans="1:18" ht="20.100000000000001" customHeight="1" x14ac:dyDescent="0.25"/>
    <row r="8" spans="1:18" ht="20.100000000000001" customHeight="1" x14ac:dyDescent="0.3">
      <c r="B8" s="484" t="s">
        <v>2308</v>
      </c>
      <c r="C8" s="484"/>
      <c r="D8" s="484"/>
      <c r="E8" s="484"/>
      <c r="F8" s="484"/>
      <c r="G8" s="484"/>
      <c r="H8" s="484"/>
      <c r="I8" s="484"/>
      <c r="J8" s="484"/>
      <c r="K8" s="484"/>
      <c r="L8" s="484"/>
      <c r="M8" s="484"/>
      <c r="N8" s="484"/>
      <c r="O8" s="484"/>
      <c r="P8" s="484"/>
      <c r="Q8" s="484"/>
      <c r="R8" s="484"/>
    </row>
    <row r="9" spans="1:18" ht="20.100000000000001" customHeight="1" x14ac:dyDescent="0.25"/>
    <row r="10" spans="1:18" ht="20.100000000000001" customHeight="1" x14ac:dyDescent="0.3">
      <c r="B10" s="484" t="s">
        <v>2309</v>
      </c>
      <c r="C10" s="484"/>
      <c r="D10" s="484"/>
      <c r="E10" s="484"/>
      <c r="F10" s="484"/>
      <c r="G10" s="484"/>
      <c r="H10" s="484"/>
      <c r="I10" s="484"/>
      <c r="J10" s="484"/>
      <c r="K10" s="484"/>
      <c r="L10" s="484"/>
      <c r="M10" s="484"/>
      <c r="N10" s="484"/>
      <c r="O10" s="484"/>
      <c r="P10" s="484"/>
      <c r="Q10" s="484"/>
    </row>
    <row r="11" spans="1:18" ht="20.100000000000001" customHeight="1" x14ac:dyDescent="0.25"/>
    <row r="12" spans="1:18" ht="20.100000000000001" customHeight="1" x14ac:dyDescent="0.25">
      <c r="L12" s="447"/>
      <c r="M12" s="447"/>
      <c r="N12" s="447" t="s">
        <v>2296</v>
      </c>
      <c r="O12" s="447"/>
      <c r="P12" s="447" t="s">
        <v>2298</v>
      </c>
      <c r="Q12" s="447"/>
      <c r="R12" s="447" t="s">
        <v>2299</v>
      </c>
    </row>
    <row r="13" spans="1:18" ht="20.100000000000001" customHeight="1" x14ac:dyDescent="0.25"/>
    <row r="14" spans="1:18" ht="20.100000000000001" customHeight="1" x14ac:dyDescent="0.3">
      <c r="B14" s="485" t="s">
        <v>2300</v>
      </c>
      <c r="C14" s="485"/>
      <c r="D14" s="449"/>
      <c r="E14" s="445"/>
      <c r="F14" s="445"/>
      <c r="G14" s="445"/>
      <c r="H14" s="445"/>
      <c r="I14" s="445"/>
      <c r="J14" t="s">
        <v>100</v>
      </c>
    </row>
    <row r="15" spans="1:18" ht="20.100000000000001" customHeight="1" x14ac:dyDescent="0.25"/>
    <row r="16" spans="1:18" ht="20.100000000000001" customHeight="1" x14ac:dyDescent="0.3">
      <c r="B16" s="483" t="s">
        <v>2301</v>
      </c>
      <c r="C16" s="483"/>
      <c r="D16" s="483"/>
      <c r="E16" s="445" t="s">
        <v>2302</v>
      </c>
      <c r="F16" s="445" t="s">
        <v>2303</v>
      </c>
      <c r="G16" s="447" t="s">
        <v>2304</v>
      </c>
      <c r="H16" s="445"/>
      <c r="I16" s="445" t="s">
        <v>2305</v>
      </c>
      <c r="J16" s="445"/>
      <c r="K16" s="445"/>
      <c r="L16" s="445"/>
      <c r="M16" s="445"/>
      <c r="N16" s="445"/>
      <c r="O16" s="445"/>
      <c r="P16" s="445"/>
      <c r="Q16" s="445"/>
      <c r="R16" s="445"/>
    </row>
    <row r="17" spans="1:18" ht="20.100000000000001" customHeight="1" x14ac:dyDescent="0.3">
      <c r="J17" s="450" t="s">
        <v>2306</v>
      </c>
      <c r="K17" s="451"/>
      <c r="L17" s="451"/>
      <c r="M17" s="451"/>
      <c r="N17" s="451"/>
      <c r="O17" s="451"/>
      <c r="P17" s="451"/>
      <c r="Q17" s="451"/>
      <c r="R17" s="451"/>
    </row>
    <row r="18" spans="1:18" ht="20.100000000000001" customHeight="1" x14ac:dyDescent="0.3">
      <c r="J18" s="452"/>
    </row>
    <row r="19" spans="1:18" ht="20.100000000000001" customHeight="1" x14ac:dyDescent="0.3">
      <c r="J19" s="452"/>
    </row>
    <row r="20" spans="1:18" ht="20.100000000000001" customHeight="1" x14ac:dyDescent="0.25"/>
    <row r="21" spans="1:18" ht="20.100000000000001" customHeight="1" x14ac:dyDescent="0.25"/>
    <row r="22" spans="1:18" ht="20.100000000000001" customHeight="1" x14ac:dyDescent="0.3">
      <c r="A22" s="486" t="s">
        <v>2291</v>
      </c>
      <c r="B22" s="486"/>
      <c r="C22" s="486"/>
      <c r="D22" s="486"/>
      <c r="E22" s="486"/>
      <c r="F22" s="444"/>
    </row>
    <row r="23" spans="1:18" ht="20.100000000000001" customHeight="1" x14ac:dyDescent="0.3">
      <c r="A23" s="486" t="s">
        <v>2292</v>
      </c>
      <c r="B23" s="486"/>
      <c r="C23" s="486"/>
      <c r="D23" s="486"/>
      <c r="E23" s="486"/>
      <c r="F23" s="444"/>
      <c r="G23" s="487" t="s">
        <v>2293</v>
      </c>
      <c r="H23" s="487"/>
      <c r="I23" s="487"/>
      <c r="J23" s="487"/>
      <c r="K23" s="487"/>
      <c r="L23" s="487"/>
    </row>
    <row r="24" spans="1:18" ht="20.100000000000001" customHeight="1" x14ac:dyDescent="0.25">
      <c r="G24" s="487"/>
      <c r="H24" s="487"/>
      <c r="I24" s="487"/>
      <c r="J24" s="487"/>
      <c r="K24" s="487"/>
      <c r="L24" s="487"/>
    </row>
    <row r="25" spans="1:18" ht="20.100000000000001" customHeight="1" x14ac:dyDescent="0.25"/>
    <row r="26" spans="1:18" ht="20.100000000000001" customHeight="1" x14ac:dyDescent="0.3">
      <c r="A26" s="485" t="s">
        <v>2294</v>
      </c>
      <c r="B26" s="485"/>
      <c r="C26" s="485"/>
      <c r="D26" s="445"/>
      <c r="E26" s="445"/>
      <c r="F26" s="445"/>
      <c r="G26" s="445"/>
      <c r="I26" s="445"/>
      <c r="J26" s="446"/>
      <c r="K26" s="446"/>
      <c r="L26" s="488" t="s">
        <v>2295</v>
      </c>
      <c r="M26" s="489"/>
      <c r="N26" s="489"/>
      <c r="O26" s="445"/>
      <c r="P26" s="448" t="s">
        <v>2296</v>
      </c>
      <c r="Q26" s="448"/>
      <c r="R26" s="448" t="s">
        <v>2297</v>
      </c>
    </row>
    <row r="27" spans="1:18" ht="20.100000000000001" customHeight="1" x14ac:dyDescent="0.25"/>
    <row r="28" spans="1:18" ht="20.100000000000001" customHeight="1" x14ac:dyDescent="0.25"/>
    <row r="29" spans="1:18" ht="20.100000000000001" customHeight="1" x14ac:dyDescent="0.3">
      <c r="B29" s="484" t="s">
        <v>2308</v>
      </c>
      <c r="C29" s="484"/>
      <c r="D29" s="484"/>
      <c r="E29" s="484"/>
      <c r="F29" s="484"/>
      <c r="G29" s="484"/>
      <c r="H29" s="484"/>
      <c r="I29" s="484"/>
      <c r="J29" s="484"/>
      <c r="K29" s="484"/>
      <c r="L29" s="484"/>
      <c r="M29" s="484"/>
      <c r="N29" s="484"/>
      <c r="O29" s="484"/>
      <c r="P29" s="484"/>
      <c r="Q29" s="484"/>
      <c r="R29" s="484"/>
    </row>
    <row r="30" spans="1:18" ht="20.100000000000001" customHeight="1" x14ac:dyDescent="0.25"/>
    <row r="31" spans="1:18" ht="20.100000000000001" customHeight="1" x14ac:dyDescent="0.3">
      <c r="B31" s="484" t="s">
        <v>2309</v>
      </c>
      <c r="C31" s="484"/>
      <c r="D31" s="484"/>
      <c r="E31" s="484"/>
      <c r="F31" s="484"/>
      <c r="G31" s="484"/>
      <c r="H31" s="484"/>
      <c r="I31" s="484"/>
      <c r="J31" s="484"/>
      <c r="K31" s="484"/>
      <c r="L31" s="484"/>
      <c r="M31" s="484"/>
      <c r="N31" s="484"/>
      <c r="O31" s="484"/>
      <c r="P31" s="484"/>
      <c r="Q31" s="484"/>
    </row>
    <row r="32" spans="1:18" ht="20.100000000000001" customHeight="1" x14ac:dyDescent="0.25"/>
    <row r="33" spans="2:18" ht="20.100000000000001" customHeight="1" x14ac:dyDescent="0.25">
      <c r="L33" s="447"/>
      <c r="M33" s="447"/>
      <c r="N33" s="447" t="s">
        <v>2296</v>
      </c>
      <c r="O33" s="447"/>
      <c r="P33" s="447" t="s">
        <v>2298</v>
      </c>
      <c r="Q33" s="447"/>
      <c r="R33" s="447" t="s">
        <v>2299</v>
      </c>
    </row>
    <row r="34" spans="2:18" ht="20.100000000000001" customHeight="1" x14ac:dyDescent="0.25"/>
    <row r="35" spans="2:18" ht="20.100000000000001" customHeight="1" x14ac:dyDescent="0.3">
      <c r="B35" s="485" t="s">
        <v>2300</v>
      </c>
      <c r="C35" s="485"/>
      <c r="D35" s="449"/>
      <c r="E35" s="445"/>
      <c r="F35" s="445"/>
      <c r="G35" s="445"/>
      <c r="H35" s="445"/>
      <c r="I35" s="445"/>
      <c r="J35" t="s">
        <v>100</v>
      </c>
    </row>
    <row r="36" spans="2:18" ht="20.100000000000001" customHeight="1" x14ac:dyDescent="0.25"/>
    <row r="37" spans="2:18" ht="20.100000000000001" customHeight="1" x14ac:dyDescent="0.3">
      <c r="B37" s="483" t="s">
        <v>2301</v>
      </c>
      <c r="C37" s="483"/>
      <c r="D37" s="483"/>
      <c r="E37" s="445" t="s">
        <v>2302</v>
      </c>
      <c r="F37" s="445" t="s">
        <v>2303</v>
      </c>
      <c r="G37" s="447" t="s">
        <v>2304</v>
      </c>
      <c r="H37" s="445"/>
      <c r="I37" s="445" t="s">
        <v>2305</v>
      </c>
      <c r="J37" s="445"/>
      <c r="K37" s="445"/>
      <c r="L37" s="445"/>
      <c r="M37" s="445"/>
      <c r="N37" s="445"/>
      <c r="O37" s="445"/>
      <c r="P37" s="445"/>
      <c r="Q37" s="445"/>
      <c r="R37" s="445"/>
    </row>
    <row r="38" spans="2:18" ht="20.100000000000001" customHeight="1" x14ac:dyDescent="0.3">
      <c r="J38" s="450" t="s">
        <v>2306</v>
      </c>
      <c r="K38" s="451"/>
      <c r="L38" s="451"/>
      <c r="M38" s="451"/>
      <c r="N38" s="451"/>
      <c r="O38" s="451"/>
      <c r="P38" s="451"/>
      <c r="Q38" s="451"/>
      <c r="R38" s="451"/>
    </row>
    <row r="39" spans="2:18" ht="20.100000000000001" customHeight="1" x14ac:dyDescent="0.25"/>
    <row r="40" spans="2:18" ht="20.100000000000001" customHeight="1" x14ac:dyDescent="0.25"/>
    <row r="41" spans="2:18" ht="20.100000000000001" customHeight="1" x14ac:dyDescent="0.25"/>
    <row r="42" spans="2:18" ht="20.100000000000001" customHeight="1" x14ac:dyDescent="0.25"/>
    <row r="43" spans="2:18" ht="20.100000000000001" customHeight="1" x14ac:dyDescent="0.25"/>
    <row r="44" spans="2:18" ht="20.100000000000001" customHeight="1" x14ac:dyDescent="0.25"/>
    <row r="45" spans="2:18" ht="20.100000000000001" customHeight="1" x14ac:dyDescent="0.25"/>
    <row r="46" spans="2:18" ht="20.100000000000001" customHeight="1" x14ac:dyDescent="0.25"/>
    <row r="47" spans="2:18" ht="20.100000000000001" customHeight="1" x14ac:dyDescent="0.25"/>
    <row r="48" spans="2:18" ht="20.100000000000001" customHeight="1" x14ac:dyDescent="0.25"/>
    <row r="49" ht="20.100000000000001" customHeight="1" x14ac:dyDescent="0.25"/>
    <row r="50" ht="20.100000000000001" customHeight="1" x14ac:dyDescent="0.25"/>
    <row r="51" ht="20.100000000000001" customHeight="1" x14ac:dyDescent="0.25"/>
    <row r="52" ht="20.100000000000001" customHeight="1" x14ac:dyDescent="0.25"/>
    <row r="53" ht="20.100000000000001" customHeight="1" x14ac:dyDescent="0.25"/>
    <row r="54" ht="20.100000000000001" customHeight="1" x14ac:dyDescent="0.25"/>
    <row r="55" ht="20.100000000000001" customHeight="1" x14ac:dyDescent="0.25"/>
    <row r="56" ht="20.100000000000001" customHeight="1" x14ac:dyDescent="0.25"/>
    <row r="57" ht="20.100000000000001" customHeight="1" x14ac:dyDescent="0.25"/>
    <row r="58" ht="20.100000000000001" customHeight="1" x14ac:dyDescent="0.25"/>
    <row r="59" ht="20.100000000000001" customHeight="1" x14ac:dyDescent="0.25"/>
    <row r="60" ht="20.100000000000001" customHeight="1" x14ac:dyDescent="0.25"/>
    <row r="61" ht="20.100000000000001" customHeight="1" x14ac:dyDescent="0.25"/>
  </sheetData>
  <mergeCells count="18">
    <mergeCell ref="B8:R8"/>
    <mergeCell ref="A1:E1"/>
    <mergeCell ref="A2:E2"/>
    <mergeCell ref="G2:L3"/>
    <mergeCell ref="A5:C5"/>
    <mergeCell ref="L5:N5"/>
    <mergeCell ref="B37:D37"/>
    <mergeCell ref="B10:Q10"/>
    <mergeCell ref="B14:C14"/>
    <mergeCell ref="B16:D16"/>
    <mergeCell ref="A22:E22"/>
    <mergeCell ref="A23:E23"/>
    <mergeCell ref="G23:L24"/>
    <mergeCell ref="A26:C26"/>
    <mergeCell ref="L26:N26"/>
    <mergeCell ref="B29:R29"/>
    <mergeCell ref="B31:Q31"/>
    <mergeCell ref="B35:C35"/>
  </mergeCells>
  <phoneticPr fontId="2"/>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Y595"/>
  <sheetViews>
    <sheetView zoomScale="72" zoomScaleNormal="72" workbookViewId="0">
      <pane ySplit="4" topLeftCell="A5" activePane="bottomLeft" state="frozen"/>
      <selection pane="bottomLeft" activeCell="A3" sqref="A3"/>
    </sheetView>
  </sheetViews>
  <sheetFormatPr defaultRowHeight="12.75" x14ac:dyDescent="0.25"/>
  <cols>
    <col min="1" max="1" width="9.73046875" style="381" customWidth="1"/>
    <col min="2" max="2" width="9" hidden="1" customWidth="1"/>
    <col min="3" max="3" width="8.73046875" hidden="1" customWidth="1"/>
    <col min="4" max="4" width="23" hidden="1" customWidth="1"/>
    <col min="5" max="5" width="26.53125" customWidth="1"/>
    <col min="7" max="7" width="21.46484375" customWidth="1"/>
    <col min="8" max="8" width="8.73046875" style="381"/>
    <col min="9" max="9" width="24.33203125" customWidth="1"/>
    <col min="10" max="10" width="3.73046875" customWidth="1"/>
    <col min="16" max="16" width="8.73046875" style="381"/>
    <col min="17" max="17" width="30.06640625" customWidth="1"/>
    <col min="23" max="25" width="0" hidden="1" customWidth="1"/>
  </cols>
  <sheetData>
    <row r="1" spans="1:25" x14ac:dyDescent="0.25">
      <c r="A1" t="s">
        <v>2070</v>
      </c>
      <c r="F1" s="280">
        <v>45772</v>
      </c>
      <c r="H1" t="s">
        <v>551</v>
      </c>
      <c r="P1" t="s">
        <v>922</v>
      </c>
    </row>
    <row r="2" spans="1:25" ht="16.149999999999999" x14ac:dyDescent="0.3">
      <c r="H2" s="399" t="s">
        <v>769</v>
      </c>
      <c r="P2" s="397" t="s">
        <v>1363</v>
      </c>
    </row>
    <row r="3" spans="1:25" ht="16.149999999999999" x14ac:dyDescent="0.3">
      <c r="H3" s="399" t="s">
        <v>771</v>
      </c>
      <c r="P3" t="s">
        <v>1362</v>
      </c>
    </row>
    <row r="4" spans="1:25" ht="13.15" thickBot="1" x14ac:dyDescent="0.3">
      <c r="A4" s="381" t="s">
        <v>1386</v>
      </c>
      <c r="B4" t="s">
        <v>101</v>
      </c>
      <c r="C4" t="s">
        <v>1394</v>
      </c>
      <c r="D4" t="s">
        <v>1392</v>
      </c>
      <c r="E4" t="s">
        <v>102</v>
      </c>
      <c r="F4" t="s">
        <v>1395</v>
      </c>
      <c r="G4" t="s">
        <v>1687</v>
      </c>
      <c r="H4" s="381" t="s">
        <v>552</v>
      </c>
      <c r="I4" t="s">
        <v>1382</v>
      </c>
      <c r="P4" s="381" t="s">
        <v>923</v>
      </c>
      <c r="Q4" t="s">
        <v>924</v>
      </c>
      <c r="R4" t="s">
        <v>925</v>
      </c>
      <c r="W4" t="s">
        <v>1369</v>
      </c>
      <c r="X4" t="s">
        <v>1370</v>
      </c>
      <c r="Y4" t="s">
        <v>1371</v>
      </c>
    </row>
    <row r="5" spans="1:25" x14ac:dyDescent="0.25">
      <c r="A5" s="381">
        <v>1</v>
      </c>
      <c r="B5" t="s">
        <v>103</v>
      </c>
      <c r="C5" t="s">
        <v>1396</v>
      </c>
      <c r="D5" t="s">
        <v>103</v>
      </c>
      <c r="E5" t="s">
        <v>104</v>
      </c>
      <c r="F5" t="s">
        <v>746</v>
      </c>
      <c r="H5" s="381">
        <v>1</v>
      </c>
      <c r="I5" t="s">
        <v>553</v>
      </c>
      <c r="J5" s="153"/>
      <c r="K5" t="s">
        <v>776</v>
      </c>
      <c r="P5" s="381">
        <v>1</v>
      </c>
      <c r="Q5" t="s">
        <v>926</v>
      </c>
      <c r="R5" t="s">
        <v>927</v>
      </c>
      <c r="W5">
        <v>0</v>
      </c>
      <c r="X5" t="s">
        <v>1372</v>
      </c>
      <c r="Y5" t="s">
        <v>1372</v>
      </c>
    </row>
    <row r="6" spans="1:25" x14ac:dyDescent="0.25">
      <c r="A6" s="381">
        <v>2</v>
      </c>
      <c r="B6" t="s">
        <v>105</v>
      </c>
      <c r="C6" t="s">
        <v>1397</v>
      </c>
      <c r="D6" t="s">
        <v>105</v>
      </c>
      <c r="E6" t="s">
        <v>106</v>
      </c>
      <c r="H6" s="381">
        <v>2</v>
      </c>
      <c r="I6" t="s">
        <v>554</v>
      </c>
      <c r="J6" s="154"/>
      <c r="K6" t="s">
        <v>776</v>
      </c>
      <c r="P6" s="381">
        <v>2</v>
      </c>
      <c r="Q6" t="s">
        <v>928</v>
      </c>
      <c r="R6" t="s">
        <v>929</v>
      </c>
      <c r="W6">
        <v>1</v>
      </c>
      <c r="X6" t="s">
        <v>750</v>
      </c>
      <c r="Y6" t="s">
        <v>764</v>
      </c>
    </row>
    <row r="7" spans="1:25" x14ac:dyDescent="0.25">
      <c r="A7" s="381">
        <v>3</v>
      </c>
      <c r="B7" t="s">
        <v>107</v>
      </c>
      <c r="C7" t="s">
        <v>1398</v>
      </c>
      <c r="D7" t="s">
        <v>107</v>
      </c>
      <c r="E7" t="s">
        <v>108</v>
      </c>
      <c r="H7" s="381">
        <v>3</v>
      </c>
      <c r="I7" t="s">
        <v>555</v>
      </c>
      <c r="J7" s="154"/>
      <c r="K7" t="s">
        <v>776</v>
      </c>
      <c r="P7" s="381">
        <v>3</v>
      </c>
      <c r="Q7" t="s">
        <v>930</v>
      </c>
      <c r="R7" t="s">
        <v>931</v>
      </c>
      <c r="W7">
        <v>2</v>
      </c>
      <c r="X7" t="s">
        <v>752</v>
      </c>
      <c r="Y7" t="s">
        <v>765</v>
      </c>
    </row>
    <row r="8" spans="1:25" x14ac:dyDescent="0.25">
      <c r="A8" s="381">
        <v>4</v>
      </c>
      <c r="B8" t="s">
        <v>109</v>
      </c>
      <c r="C8" t="s">
        <v>1399</v>
      </c>
      <c r="D8" t="s">
        <v>109</v>
      </c>
      <c r="E8" t="s">
        <v>110</v>
      </c>
      <c r="H8" s="381">
        <v>4</v>
      </c>
      <c r="I8" t="s">
        <v>556</v>
      </c>
      <c r="J8" s="154"/>
      <c r="K8" t="s">
        <v>776</v>
      </c>
      <c r="P8" s="381">
        <v>4</v>
      </c>
      <c r="Q8" t="s">
        <v>932</v>
      </c>
      <c r="R8" t="s">
        <v>933</v>
      </c>
      <c r="W8">
        <v>3</v>
      </c>
      <c r="X8" t="s">
        <v>913</v>
      </c>
      <c r="Y8" t="s">
        <v>1373</v>
      </c>
    </row>
    <row r="9" spans="1:25" x14ac:dyDescent="0.25">
      <c r="A9" s="381">
        <v>5</v>
      </c>
      <c r="B9" t="s">
        <v>111</v>
      </c>
      <c r="C9" t="s">
        <v>1400</v>
      </c>
      <c r="D9" t="s">
        <v>111</v>
      </c>
      <c r="E9" t="s">
        <v>112</v>
      </c>
      <c r="H9" s="381">
        <v>5</v>
      </c>
      <c r="I9" t="s">
        <v>99</v>
      </c>
      <c r="J9" s="154"/>
      <c r="K9" t="s">
        <v>776</v>
      </c>
      <c r="P9" s="381">
        <v>5</v>
      </c>
      <c r="Q9" t="s">
        <v>934</v>
      </c>
      <c r="R9" t="s">
        <v>935</v>
      </c>
      <c r="W9">
        <v>4</v>
      </c>
      <c r="X9" t="s">
        <v>1372</v>
      </c>
      <c r="Y9" t="s">
        <v>1372</v>
      </c>
    </row>
    <row r="10" spans="1:25" x14ac:dyDescent="0.25">
      <c r="A10" s="381">
        <v>6</v>
      </c>
      <c r="B10" t="s">
        <v>113</v>
      </c>
      <c r="C10" t="s">
        <v>1401</v>
      </c>
      <c r="D10" t="s">
        <v>113</v>
      </c>
      <c r="E10" t="s">
        <v>114</v>
      </c>
      <c r="H10" s="381">
        <v>6</v>
      </c>
      <c r="I10" t="s">
        <v>557</v>
      </c>
      <c r="J10" s="154"/>
      <c r="K10" t="s">
        <v>776</v>
      </c>
      <c r="P10" s="381">
        <v>6</v>
      </c>
      <c r="Q10" t="s">
        <v>936</v>
      </c>
      <c r="R10" t="s">
        <v>937</v>
      </c>
    </row>
    <row r="11" spans="1:25" x14ac:dyDescent="0.25">
      <c r="A11" s="381">
        <v>7</v>
      </c>
      <c r="B11" t="s">
        <v>115</v>
      </c>
      <c r="C11" t="s">
        <v>1402</v>
      </c>
      <c r="D11" t="s">
        <v>115</v>
      </c>
      <c r="E11" t="s">
        <v>116</v>
      </c>
      <c r="H11" s="381">
        <v>7</v>
      </c>
      <c r="I11" t="s">
        <v>556</v>
      </c>
      <c r="J11" s="154"/>
      <c r="K11" t="s">
        <v>776</v>
      </c>
      <c r="P11" s="381">
        <v>7</v>
      </c>
      <c r="Q11" t="s">
        <v>938</v>
      </c>
      <c r="R11" t="s">
        <v>939</v>
      </c>
    </row>
    <row r="12" spans="1:25" ht="13.15" thickBot="1" x14ac:dyDescent="0.3">
      <c r="A12" s="381">
        <v>8</v>
      </c>
      <c r="B12" t="s">
        <v>117</v>
      </c>
      <c r="C12" t="s">
        <v>1403</v>
      </c>
      <c r="D12" t="s">
        <v>117</v>
      </c>
      <c r="E12" t="s">
        <v>118</v>
      </c>
      <c r="H12" s="381">
        <v>8</v>
      </c>
      <c r="I12" t="s">
        <v>836</v>
      </c>
      <c r="J12" s="155"/>
      <c r="K12" t="s">
        <v>776</v>
      </c>
      <c r="P12" s="381">
        <v>8</v>
      </c>
      <c r="Q12" t="s">
        <v>940</v>
      </c>
      <c r="R12" t="s">
        <v>941</v>
      </c>
    </row>
    <row r="13" spans="1:25" x14ac:dyDescent="0.25">
      <c r="A13" s="381">
        <v>9</v>
      </c>
      <c r="B13" t="s">
        <v>119</v>
      </c>
      <c r="C13" t="s">
        <v>1404</v>
      </c>
      <c r="D13" t="s">
        <v>119</v>
      </c>
      <c r="E13" t="s">
        <v>120</v>
      </c>
      <c r="H13" s="381">
        <v>9</v>
      </c>
      <c r="I13" t="s">
        <v>556</v>
      </c>
      <c r="P13" s="381">
        <v>9</v>
      </c>
      <c r="Q13" t="s">
        <v>942</v>
      </c>
      <c r="R13" t="s">
        <v>943</v>
      </c>
    </row>
    <row r="14" spans="1:25" ht="13.15" thickBot="1" x14ac:dyDescent="0.3">
      <c r="A14" s="381">
        <v>10</v>
      </c>
      <c r="B14" t="s">
        <v>121</v>
      </c>
      <c r="C14" t="s">
        <v>1405</v>
      </c>
      <c r="D14" t="s">
        <v>121</v>
      </c>
      <c r="E14" t="s">
        <v>122</v>
      </c>
      <c r="H14" s="381">
        <v>10</v>
      </c>
      <c r="I14" t="s">
        <v>556</v>
      </c>
      <c r="P14" s="381">
        <v>10</v>
      </c>
      <c r="Q14" t="s">
        <v>944</v>
      </c>
      <c r="R14" t="s">
        <v>945</v>
      </c>
    </row>
    <row r="15" spans="1:25" x14ac:dyDescent="0.25">
      <c r="A15" s="381">
        <v>11</v>
      </c>
      <c r="B15" t="s">
        <v>123</v>
      </c>
      <c r="C15" t="s">
        <v>1406</v>
      </c>
      <c r="D15" t="s">
        <v>123</v>
      </c>
      <c r="E15" t="s">
        <v>124</v>
      </c>
      <c r="H15" s="381">
        <v>11</v>
      </c>
      <c r="I15" t="s">
        <v>597</v>
      </c>
      <c r="J15" s="153"/>
      <c r="K15" t="s">
        <v>2256</v>
      </c>
      <c r="P15" s="381">
        <v>11</v>
      </c>
      <c r="Q15" t="s">
        <v>946</v>
      </c>
      <c r="R15" t="s">
        <v>947</v>
      </c>
    </row>
    <row r="16" spans="1:25" x14ac:dyDescent="0.25">
      <c r="A16" s="381">
        <v>12</v>
      </c>
      <c r="B16" t="s">
        <v>125</v>
      </c>
      <c r="C16" t="s">
        <v>1407</v>
      </c>
      <c r="D16" t="s">
        <v>125</v>
      </c>
      <c r="E16" t="s">
        <v>1408</v>
      </c>
      <c r="H16" s="381">
        <v>12</v>
      </c>
      <c r="I16" t="s">
        <v>600</v>
      </c>
      <c r="J16" s="154"/>
      <c r="K16" t="s">
        <v>2256</v>
      </c>
      <c r="P16" s="381">
        <v>12</v>
      </c>
      <c r="Q16" t="s">
        <v>948</v>
      </c>
      <c r="R16" t="s">
        <v>949</v>
      </c>
    </row>
    <row r="17" spans="1:18" x14ac:dyDescent="0.25">
      <c r="A17" s="381">
        <v>13</v>
      </c>
      <c r="B17" t="s">
        <v>126</v>
      </c>
      <c r="C17" t="s">
        <v>1409</v>
      </c>
      <c r="D17" t="s">
        <v>126</v>
      </c>
      <c r="E17" t="s">
        <v>1410</v>
      </c>
      <c r="H17" s="381">
        <v>13</v>
      </c>
      <c r="I17" t="s">
        <v>599</v>
      </c>
      <c r="J17" s="154"/>
      <c r="K17" t="s">
        <v>2256</v>
      </c>
      <c r="P17" s="381">
        <v>13</v>
      </c>
      <c r="Q17" t="s">
        <v>950</v>
      </c>
      <c r="R17" t="s">
        <v>951</v>
      </c>
    </row>
    <row r="18" spans="1:18" ht="13.15" thickBot="1" x14ac:dyDescent="0.3">
      <c r="A18" s="381">
        <v>14</v>
      </c>
      <c r="B18" t="s">
        <v>127</v>
      </c>
      <c r="C18" t="s">
        <v>1411</v>
      </c>
      <c r="D18" t="s">
        <v>127</v>
      </c>
      <c r="E18" t="s">
        <v>1412</v>
      </c>
      <c r="H18" s="381">
        <v>14</v>
      </c>
      <c r="I18" t="s">
        <v>598</v>
      </c>
      <c r="J18" s="155"/>
      <c r="K18" t="s">
        <v>2256</v>
      </c>
      <c r="P18" s="381">
        <v>14</v>
      </c>
      <c r="Q18" t="s">
        <v>952</v>
      </c>
      <c r="R18" t="s">
        <v>953</v>
      </c>
    </row>
    <row r="19" spans="1:18" x14ac:dyDescent="0.25">
      <c r="A19" s="381">
        <v>15</v>
      </c>
      <c r="B19" t="s">
        <v>128</v>
      </c>
      <c r="C19" t="s">
        <v>1413</v>
      </c>
      <c r="D19" t="s">
        <v>128</v>
      </c>
      <c r="E19" t="s">
        <v>1414</v>
      </c>
      <c r="H19" s="381">
        <v>15</v>
      </c>
      <c r="I19" t="s">
        <v>710</v>
      </c>
      <c r="P19" s="381">
        <v>15</v>
      </c>
      <c r="Q19" t="s">
        <v>954</v>
      </c>
      <c r="R19" t="s">
        <v>955</v>
      </c>
    </row>
    <row r="20" spans="1:18" x14ac:dyDescent="0.25">
      <c r="A20" s="381">
        <v>16</v>
      </c>
      <c r="B20" t="s">
        <v>129</v>
      </c>
      <c r="C20" t="s">
        <v>1415</v>
      </c>
      <c r="D20" t="s">
        <v>129</v>
      </c>
      <c r="E20" t="s">
        <v>1416</v>
      </c>
      <c r="H20" s="381">
        <v>16</v>
      </c>
      <c r="I20" t="s">
        <v>710</v>
      </c>
      <c r="P20" s="381">
        <v>16</v>
      </c>
      <c r="Q20" t="s">
        <v>956</v>
      </c>
      <c r="R20" t="s">
        <v>957</v>
      </c>
    </row>
    <row r="21" spans="1:18" x14ac:dyDescent="0.25">
      <c r="A21" s="381">
        <v>17</v>
      </c>
      <c r="B21" t="s">
        <v>1418</v>
      </c>
      <c r="C21" t="s">
        <v>1417</v>
      </c>
      <c r="D21" t="s">
        <v>1418</v>
      </c>
      <c r="E21" t="s">
        <v>130</v>
      </c>
      <c r="H21" s="381">
        <v>17</v>
      </c>
      <c r="I21" t="s">
        <v>710</v>
      </c>
      <c r="P21" s="381">
        <v>17</v>
      </c>
      <c r="Q21" t="s">
        <v>958</v>
      </c>
      <c r="R21" t="s">
        <v>959</v>
      </c>
    </row>
    <row r="22" spans="1:18" x14ac:dyDescent="0.25">
      <c r="A22" s="381">
        <v>18</v>
      </c>
      <c r="B22" t="s">
        <v>1420</v>
      </c>
      <c r="C22" t="s">
        <v>1419</v>
      </c>
      <c r="D22" t="s">
        <v>1420</v>
      </c>
      <c r="E22" t="s">
        <v>131</v>
      </c>
      <c r="H22" s="381">
        <v>18</v>
      </c>
      <c r="I22" t="s">
        <v>710</v>
      </c>
      <c r="P22" s="381">
        <v>18</v>
      </c>
      <c r="Q22" t="s">
        <v>960</v>
      </c>
      <c r="R22" t="s">
        <v>961</v>
      </c>
    </row>
    <row r="23" spans="1:18" x14ac:dyDescent="0.25">
      <c r="A23" s="381">
        <v>19</v>
      </c>
      <c r="B23" t="s">
        <v>1422</v>
      </c>
      <c r="C23" t="s">
        <v>1421</v>
      </c>
      <c r="D23" t="s">
        <v>1422</v>
      </c>
      <c r="E23" t="s">
        <v>132</v>
      </c>
      <c r="H23" s="381">
        <v>19</v>
      </c>
      <c r="I23" t="s">
        <v>710</v>
      </c>
      <c r="P23" s="381">
        <v>19</v>
      </c>
      <c r="Q23" t="s">
        <v>962</v>
      </c>
      <c r="R23" t="s">
        <v>963</v>
      </c>
    </row>
    <row r="24" spans="1:18" ht="13.15" thickBot="1" x14ac:dyDescent="0.3">
      <c r="A24" s="381">
        <v>20</v>
      </c>
      <c r="B24" t="s">
        <v>133</v>
      </c>
      <c r="C24" t="s">
        <v>133</v>
      </c>
      <c r="D24" t="s">
        <v>133</v>
      </c>
      <c r="E24" t="s">
        <v>133</v>
      </c>
      <c r="H24" s="381">
        <v>20</v>
      </c>
      <c r="I24" t="s">
        <v>710</v>
      </c>
      <c r="P24" s="381">
        <v>20</v>
      </c>
      <c r="Q24" t="s">
        <v>964</v>
      </c>
      <c r="R24" t="s">
        <v>965</v>
      </c>
    </row>
    <row r="25" spans="1:18" x14ac:dyDescent="0.25">
      <c r="A25" s="381">
        <v>21</v>
      </c>
      <c r="B25" t="s">
        <v>133</v>
      </c>
      <c r="C25" t="s">
        <v>133</v>
      </c>
      <c r="D25" t="s">
        <v>133</v>
      </c>
      <c r="E25" t="s">
        <v>133</v>
      </c>
      <c r="H25" s="381">
        <v>21</v>
      </c>
      <c r="I25" t="s">
        <v>711</v>
      </c>
      <c r="J25" s="153"/>
      <c r="K25" t="s">
        <v>688</v>
      </c>
      <c r="P25" s="381">
        <v>21</v>
      </c>
      <c r="Q25" t="s">
        <v>966</v>
      </c>
      <c r="R25" t="s">
        <v>967</v>
      </c>
    </row>
    <row r="26" spans="1:18" x14ac:dyDescent="0.25">
      <c r="A26" s="381">
        <v>22</v>
      </c>
      <c r="B26" t="s">
        <v>133</v>
      </c>
      <c r="C26" t="s">
        <v>133</v>
      </c>
      <c r="D26" t="s">
        <v>133</v>
      </c>
      <c r="E26" t="s">
        <v>133</v>
      </c>
      <c r="H26" s="381">
        <v>22</v>
      </c>
      <c r="I26" t="s">
        <v>712</v>
      </c>
      <c r="J26" s="154"/>
      <c r="K26" t="s">
        <v>688</v>
      </c>
      <c r="P26" s="381">
        <v>22</v>
      </c>
      <c r="Q26" t="s">
        <v>968</v>
      </c>
      <c r="R26" t="s">
        <v>969</v>
      </c>
    </row>
    <row r="27" spans="1:18" x14ac:dyDescent="0.25">
      <c r="A27" s="381">
        <v>23</v>
      </c>
      <c r="B27" t="s">
        <v>133</v>
      </c>
      <c r="C27" t="s">
        <v>133</v>
      </c>
      <c r="D27" t="s">
        <v>133</v>
      </c>
      <c r="E27" t="s">
        <v>133</v>
      </c>
      <c r="H27" s="381">
        <v>23</v>
      </c>
      <c r="I27" t="s">
        <v>713</v>
      </c>
      <c r="J27" s="154"/>
      <c r="K27" t="s">
        <v>688</v>
      </c>
      <c r="P27" s="381">
        <v>23</v>
      </c>
      <c r="Q27" t="s">
        <v>970</v>
      </c>
      <c r="R27" t="s">
        <v>971</v>
      </c>
    </row>
    <row r="28" spans="1:18" x14ac:dyDescent="0.25">
      <c r="A28" s="381">
        <v>24</v>
      </c>
      <c r="B28" t="s">
        <v>133</v>
      </c>
      <c r="C28" t="s">
        <v>133</v>
      </c>
      <c r="D28" t="s">
        <v>133</v>
      </c>
      <c r="E28" t="s">
        <v>133</v>
      </c>
      <c r="H28" s="381">
        <v>24</v>
      </c>
      <c r="I28" t="s">
        <v>714</v>
      </c>
      <c r="J28" s="154"/>
      <c r="K28" t="s">
        <v>688</v>
      </c>
      <c r="P28" s="381">
        <v>24</v>
      </c>
      <c r="Q28" t="s">
        <v>972</v>
      </c>
      <c r="R28" t="s">
        <v>973</v>
      </c>
    </row>
    <row r="29" spans="1:18" x14ac:dyDescent="0.25">
      <c r="A29" s="381">
        <v>25</v>
      </c>
      <c r="B29" t="s">
        <v>133</v>
      </c>
      <c r="C29" t="s">
        <v>133</v>
      </c>
      <c r="D29" t="s">
        <v>133</v>
      </c>
      <c r="E29" t="s">
        <v>133</v>
      </c>
      <c r="H29" s="381">
        <v>25</v>
      </c>
      <c r="I29" t="s">
        <v>715</v>
      </c>
      <c r="J29" s="154"/>
      <c r="K29" t="s">
        <v>688</v>
      </c>
      <c r="P29" s="381">
        <v>25</v>
      </c>
      <c r="Q29" t="s">
        <v>974</v>
      </c>
      <c r="R29" t="s">
        <v>975</v>
      </c>
    </row>
    <row r="30" spans="1:18" x14ac:dyDescent="0.25">
      <c r="A30" s="381">
        <v>26</v>
      </c>
      <c r="B30" t="s">
        <v>133</v>
      </c>
      <c r="C30" t="s">
        <v>133</v>
      </c>
      <c r="D30" t="s">
        <v>133</v>
      </c>
      <c r="E30" t="s">
        <v>133</v>
      </c>
      <c r="H30" s="381">
        <v>26</v>
      </c>
      <c r="I30" t="s">
        <v>716</v>
      </c>
      <c r="J30" s="154"/>
      <c r="K30" t="s">
        <v>688</v>
      </c>
      <c r="P30" s="381">
        <v>26</v>
      </c>
      <c r="Q30" t="s">
        <v>976</v>
      </c>
      <c r="R30" t="s">
        <v>977</v>
      </c>
    </row>
    <row r="31" spans="1:18" x14ac:dyDescent="0.25">
      <c r="A31" s="381">
        <v>27</v>
      </c>
      <c r="B31" t="s">
        <v>133</v>
      </c>
      <c r="C31" t="s">
        <v>133</v>
      </c>
      <c r="D31" t="s">
        <v>133</v>
      </c>
      <c r="E31" t="s">
        <v>133</v>
      </c>
      <c r="H31" s="381">
        <v>27</v>
      </c>
      <c r="I31" t="s">
        <v>666</v>
      </c>
      <c r="J31" s="154"/>
      <c r="K31" t="s">
        <v>688</v>
      </c>
      <c r="P31" s="381">
        <v>27</v>
      </c>
      <c r="Q31" t="s">
        <v>978</v>
      </c>
      <c r="R31" t="s">
        <v>979</v>
      </c>
    </row>
    <row r="32" spans="1:18" x14ac:dyDescent="0.25">
      <c r="A32" s="381">
        <v>28</v>
      </c>
      <c r="B32" t="s">
        <v>133</v>
      </c>
      <c r="C32" t="s">
        <v>133</v>
      </c>
      <c r="D32" t="s">
        <v>133</v>
      </c>
      <c r="E32" t="s">
        <v>133</v>
      </c>
      <c r="H32" s="381">
        <v>28</v>
      </c>
      <c r="I32" t="s">
        <v>689</v>
      </c>
      <c r="J32" s="154"/>
      <c r="K32" t="s">
        <v>688</v>
      </c>
      <c r="P32" s="381">
        <v>28</v>
      </c>
      <c r="Q32" t="s">
        <v>980</v>
      </c>
      <c r="R32" t="s">
        <v>981</v>
      </c>
    </row>
    <row r="33" spans="1:18" ht="13.15" thickBot="1" x14ac:dyDescent="0.3">
      <c r="A33" s="381">
        <v>29</v>
      </c>
      <c r="B33" t="s">
        <v>133</v>
      </c>
      <c r="C33" t="s">
        <v>133</v>
      </c>
      <c r="D33" t="s">
        <v>133</v>
      </c>
      <c r="E33" t="s">
        <v>133</v>
      </c>
      <c r="H33" s="381">
        <v>29</v>
      </c>
      <c r="I33" t="s">
        <v>768</v>
      </c>
      <c r="J33" s="155"/>
      <c r="K33" t="s">
        <v>688</v>
      </c>
      <c r="P33" s="381">
        <v>29</v>
      </c>
      <c r="Q33" t="s">
        <v>982</v>
      </c>
      <c r="R33" t="s">
        <v>983</v>
      </c>
    </row>
    <row r="34" spans="1:18" ht="13.15" thickBot="1" x14ac:dyDescent="0.3">
      <c r="A34" s="381">
        <v>30</v>
      </c>
      <c r="B34" t="s">
        <v>133</v>
      </c>
      <c r="C34" t="s">
        <v>133</v>
      </c>
      <c r="D34" t="s">
        <v>133</v>
      </c>
      <c r="E34" t="s">
        <v>133</v>
      </c>
      <c r="H34" s="381">
        <v>30</v>
      </c>
      <c r="I34" t="s">
        <v>710</v>
      </c>
      <c r="P34" s="381">
        <v>30</v>
      </c>
      <c r="Q34" t="s">
        <v>984</v>
      </c>
      <c r="R34" t="s">
        <v>985</v>
      </c>
    </row>
    <row r="35" spans="1:18" x14ac:dyDescent="0.25">
      <c r="A35" s="381">
        <v>31</v>
      </c>
      <c r="B35" t="s">
        <v>1471</v>
      </c>
      <c r="C35" t="s">
        <v>134</v>
      </c>
      <c r="D35" t="s">
        <v>1472</v>
      </c>
      <c r="E35" t="s">
        <v>1473</v>
      </c>
      <c r="F35" t="s">
        <v>747</v>
      </c>
      <c r="H35" s="381">
        <v>31</v>
      </c>
      <c r="I35" s="138" t="s">
        <v>2257</v>
      </c>
      <c r="J35" s="153"/>
      <c r="K35" t="s">
        <v>1686</v>
      </c>
      <c r="P35" s="381">
        <v>31</v>
      </c>
      <c r="Q35" t="s">
        <v>986</v>
      </c>
      <c r="R35" t="s">
        <v>987</v>
      </c>
    </row>
    <row r="36" spans="1:18" x14ac:dyDescent="0.25">
      <c r="A36" s="381">
        <v>32</v>
      </c>
      <c r="B36" t="s">
        <v>1474</v>
      </c>
      <c r="C36" t="s">
        <v>1423</v>
      </c>
      <c r="D36" t="s">
        <v>1475</v>
      </c>
      <c r="E36" t="s">
        <v>1476</v>
      </c>
      <c r="F36" t="s">
        <v>748</v>
      </c>
      <c r="H36" s="381">
        <v>32</v>
      </c>
      <c r="I36" s="138" t="s">
        <v>2258</v>
      </c>
      <c r="J36" s="154"/>
      <c r="K36" t="s">
        <v>1686</v>
      </c>
      <c r="P36" s="381">
        <v>32</v>
      </c>
      <c r="Q36" t="s">
        <v>988</v>
      </c>
      <c r="R36" t="s">
        <v>989</v>
      </c>
    </row>
    <row r="37" spans="1:18" x14ac:dyDescent="0.25">
      <c r="A37" s="381">
        <v>33</v>
      </c>
      <c r="B37" t="s">
        <v>1477</v>
      </c>
      <c r="C37" t="s">
        <v>1424</v>
      </c>
      <c r="D37" t="s">
        <v>1478</v>
      </c>
      <c r="E37" t="s">
        <v>1479</v>
      </c>
      <c r="F37" t="s">
        <v>749</v>
      </c>
      <c r="G37" t="s">
        <v>1689</v>
      </c>
      <c r="H37" s="381">
        <v>33</v>
      </c>
      <c r="I37" s="138" t="s">
        <v>2259</v>
      </c>
      <c r="J37" s="154"/>
      <c r="K37" t="s">
        <v>1686</v>
      </c>
      <c r="P37" s="381">
        <v>33</v>
      </c>
      <c r="Q37" t="s">
        <v>990</v>
      </c>
      <c r="R37" t="s">
        <v>991</v>
      </c>
    </row>
    <row r="38" spans="1:18" x14ac:dyDescent="0.25">
      <c r="A38" s="381">
        <v>34</v>
      </c>
      <c r="B38" t="s">
        <v>1480</v>
      </c>
      <c r="C38" t="s">
        <v>1425</v>
      </c>
      <c r="D38" t="s">
        <v>1481</v>
      </c>
      <c r="E38" t="s">
        <v>1482</v>
      </c>
      <c r="F38" t="s">
        <v>1483</v>
      </c>
      <c r="G38" t="s">
        <v>1690</v>
      </c>
      <c r="H38" s="381">
        <v>34</v>
      </c>
      <c r="I38" t="s">
        <v>1377</v>
      </c>
      <c r="J38" s="154"/>
      <c r="K38" t="s">
        <v>1686</v>
      </c>
      <c r="P38" s="381">
        <v>34</v>
      </c>
      <c r="Q38" t="s">
        <v>992</v>
      </c>
      <c r="R38" t="s">
        <v>993</v>
      </c>
    </row>
    <row r="39" spans="1:18" ht="13.15" thickBot="1" x14ac:dyDescent="0.3">
      <c r="A39" s="381">
        <v>35</v>
      </c>
      <c r="B39" t="s">
        <v>1691</v>
      </c>
      <c r="C39" t="s">
        <v>135</v>
      </c>
      <c r="D39" t="s">
        <v>1484</v>
      </c>
      <c r="E39" t="s">
        <v>1485</v>
      </c>
      <c r="F39" t="s">
        <v>750</v>
      </c>
      <c r="H39" s="381">
        <v>35</v>
      </c>
      <c r="I39" t="s">
        <v>1378</v>
      </c>
      <c r="J39" s="155"/>
      <c r="K39" t="s">
        <v>1686</v>
      </c>
      <c r="P39" s="381">
        <v>35</v>
      </c>
      <c r="Q39" t="s">
        <v>994</v>
      </c>
      <c r="R39" t="s">
        <v>995</v>
      </c>
    </row>
    <row r="40" spans="1:18" x14ac:dyDescent="0.25">
      <c r="A40" s="381">
        <v>36</v>
      </c>
      <c r="B40" t="s">
        <v>1486</v>
      </c>
      <c r="C40" t="s">
        <v>136</v>
      </c>
      <c r="D40" t="s">
        <v>1487</v>
      </c>
      <c r="E40" t="s">
        <v>1488</v>
      </c>
      <c r="F40" t="s">
        <v>1483</v>
      </c>
      <c r="G40" t="s">
        <v>1704</v>
      </c>
      <c r="H40" s="381">
        <v>36</v>
      </c>
      <c r="I40" t="s">
        <v>710</v>
      </c>
      <c r="P40" s="381">
        <v>36</v>
      </c>
      <c r="Q40" t="s">
        <v>996</v>
      </c>
      <c r="R40" t="s">
        <v>997</v>
      </c>
    </row>
    <row r="41" spans="1:18" x14ac:dyDescent="0.25">
      <c r="A41" s="381">
        <v>37</v>
      </c>
      <c r="B41" t="s">
        <v>1489</v>
      </c>
      <c r="C41" t="s">
        <v>1426</v>
      </c>
      <c r="D41" t="s">
        <v>1490</v>
      </c>
      <c r="E41" t="s">
        <v>1491</v>
      </c>
      <c r="F41" t="s">
        <v>1492</v>
      </c>
      <c r="G41" t="s">
        <v>1692</v>
      </c>
      <c r="H41" s="381">
        <v>37</v>
      </c>
      <c r="I41" t="s">
        <v>710</v>
      </c>
      <c r="P41" s="381">
        <v>37</v>
      </c>
      <c r="Q41" t="s">
        <v>998</v>
      </c>
      <c r="R41" t="s">
        <v>999</v>
      </c>
    </row>
    <row r="42" spans="1:18" x14ac:dyDescent="0.25">
      <c r="A42" s="381">
        <v>38</v>
      </c>
      <c r="B42" t="s">
        <v>1493</v>
      </c>
      <c r="C42" t="s">
        <v>781</v>
      </c>
      <c r="D42" t="s">
        <v>1494</v>
      </c>
      <c r="E42" t="s">
        <v>1495</v>
      </c>
      <c r="F42" t="s">
        <v>1496</v>
      </c>
      <c r="H42" s="381">
        <v>38</v>
      </c>
      <c r="I42" t="s">
        <v>710</v>
      </c>
      <c r="P42" s="381">
        <v>38</v>
      </c>
      <c r="Q42" t="s">
        <v>1000</v>
      </c>
      <c r="R42" t="s">
        <v>1001</v>
      </c>
    </row>
    <row r="43" spans="1:18" x14ac:dyDescent="0.25">
      <c r="A43" s="381">
        <v>39</v>
      </c>
      <c r="B43" t="s">
        <v>1497</v>
      </c>
      <c r="C43" t="s">
        <v>1498</v>
      </c>
      <c r="D43" t="s">
        <v>1499</v>
      </c>
      <c r="E43" t="s">
        <v>1500</v>
      </c>
      <c r="F43" t="s">
        <v>751</v>
      </c>
      <c r="H43" s="381">
        <v>39</v>
      </c>
      <c r="I43" t="s">
        <v>710</v>
      </c>
      <c r="P43" s="381">
        <v>39</v>
      </c>
      <c r="Q43" t="s">
        <v>1002</v>
      </c>
      <c r="R43" t="s">
        <v>1003</v>
      </c>
    </row>
    <row r="44" spans="1:18" x14ac:dyDescent="0.25">
      <c r="A44" s="381">
        <v>40</v>
      </c>
      <c r="B44" t="s">
        <v>133</v>
      </c>
      <c r="C44" t="s">
        <v>133</v>
      </c>
      <c r="D44" t="s">
        <v>133</v>
      </c>
      <c r="E44" t="s">
        <v>133</v>
      </c>
      <c r="H44" s="381">
        <v>40</v>
      </c>
      <c r="I44" t="s">
        <v>710</v>
      </c>
      <c r="P44" s="381">
        <v>40</v>
      </c>
      <c r="Q44" t="s">
        <v>1004</v>
      </c>
      <c r="R44" t="s">
        <v>1005</v>
      </c>
    </row>
    <row r="45" spans="1:18" x14ac:dyDescent="0.25">
      <c r="A45" s="381">
        <v>41</v>
      </c>
      <c r="B45" t="s">
        <v>1501</v>
      </c>
      <c r="C45" t="s">
        <v>137</v>
      </c>
      <c r="D45" t="s">
        <v>1502</v>
      </c>
      <c r="E45" t="s">
        <v>1503</v>
      </c>
      <c r="F45" t="s">
        <v>752</v>
      </c>
      <c r="G45" t="s">
        <v>1693</v>
      </c>
      <c r="H45" s="381">
        <v>41</v>
      </c>
      <c r="I45" t="s">
        <v>710</v>
      </c>
      <c r="P45" s="381">
        <v>41</v>
      </c>
      <c r="Q45" t="s">
        <v>1006</v>
      </c>
      <c r="R45" t="s">
        <v>1007</v>
      </c>
    </row>
    <row r="46" spans="1:18" x14ac:dyDescent="0.25">
      <c r="A46" s="381">
        <v>42</v>
      </c>
      <c r="B46" t="s">
        <v>1504</v>
      </c>
      <c r="C46" t="s">
        <v>1427</v>
      </c>
      <c r="D46" t="s">
        <v>1599</v>
      </c>
      <c r="E46" t="s">
        <v>1600</v>
      </c>
      <c r="F46" t="s">
        <v>753</v>
      </c>
      <c r="H46" s="381">
        <v>42</v>
      </c>
      <c r="I46" t="s">
        <v>710</v>
      </c>
      <c r="P46" s="381">
        <v>42</v>
      </c>
      <c r="Q46" t="s">
        <v>1008</v>
      </c>
      <c r="R46" t="s">
        <v>1009</v>
      </c>
    </row>
    <row r="47" spans="1:18" x14ac:dyDescent="0.25">
      <c r="A47" s="381">
        <v>43</v>
      </c>
      <c r="B47" t="s">
        <v>1505</v>
      </c>
      <c r="C47" t="s">
        <v>138</v>
      </c>
      <c r="D47" t="s">
        <v>1506</v>
      </c>
      <c r="E47" t="s">
        <v>1507</v>
      </c>
      <c r="F47" t="s">
        <v>754</v>
      </c>
      <c r="H47" s="381">
        <v>43</v>
      </c>
      <c r="I47" t="s">
        <v>710</v>
      </c>
      <c r="P47" s="381">
        <v>43</v>
      </c>
      <c r="Q47" t="s">
        <v>1010</v>
      </c>
      <c r="R47" t="s">
        <v>1011</v>
      </c>
    </row>
    <row r="48" spans="1:18" x14ac:dyDescent="0.25">
      <c r="A48" s="381">
        <v>44</v>
      </c>
      <c r="B48" t="s">
        <v>1508</v>
      </c>
      <c r="C48" t="s">
        <v>1428</v>
      </c>
      <c r="D48" t="s">
        <v>1472</v>
      </c>
      <c r="E48" t="s">
        <v>1473</v>
      </c>
      <c r="F48" t="s">
        <v>1509</v>
      </c>
      <c r="G48" t="s">
        <v>1694</v>
      </c>
      <c r="H48" s="381">
        <v>44</v>
      </c>
      <c r="I48" t="s">
        <v>710</v>
      </c>
      <c r="P48" s="381">
        <v>44</v>
      </c>
      <c r="Q48" t="s">
        <v>1012</v>
      </c>
      <c r="R48" t="s">
        <v>1013</v>
      </c>
    </row>
    <row r="49" spans="1:18" x14ac:dyDescent="0.25">
      <c r="A49" s="381">
        <v>45</v>
      </c>
      <c r="B49" t="s">
        <v>1695</v>
      </c>
      <c r="C49" t="s">
        <v>139</v>
      </c>
      <c r="D49" t="s">
        <v>1510</v>
      </c>
      <c r="E49" t="s">
        <v>1511</v>
      </c>
      <c r="F49" t="s">
        <v>752</v>
      </c>
      <c r="H49" s="381">
        <v>45</v>
      </c>
      <c r="I49" t="s">
        <v>710</v>
      </c>
      <c r="P49" s="381">
        <v>45</v>
      </c>
      <c r="Q49" t="s">
        <v>1014</v>
      </c>
      <c r="R49" t="s">
        <v>1015</v>
      </c>
    </row>
    <row r="50" spans="1:18" x14ac:dyDescent="0.25">
      <c r="A50" s="381">
        <v>46</v>
      </c>
      <c r="B50" t="s">
        <v>1512</v>
      </c>
      <c r="C50" t="s">
        <v>1429</v>
      </c>
      <c r="D50" t="s">
        <v>1487</v>
      </c>
      <c r="E50" t="s">
        <v>1488</v>
      </c>
      <c r="F50" t="s">
        <v>1513</v>
      </c>
      <c r="G50" t="s">
        <v>1696</v>
      </c>
      <c r="H50" s="381">
        <v>46</v>
      </c>
      <c r="I50" t="s">
        <v>710</v>
      </c>
      <c r="P50" s="381">
        <v>46</v>
      </c>
      <c r="Q50" t="s">
        <v>1016</v>
      </c>
      <c r="R50" t="s">
        <v>1017</v>
      </c>
    </row>
    <row r="51" spans="1:18" x14ac:dyDescent="0.25">
      <c r="A51" s="381">
        <v>47</v>
      </c>
      <c r="B51" t="s">
        <v>1697</v>
      </c>
      <c r="C51" t="s">
        <v>140</v>
      </c>
      <c r="D51" t="s">
        <v>1514</v>
      </c>
      <c r="E51" t="s">
        <v>1515</v>
      </c>
      <c r="F51" t="s">
        <v>1513</v>
      </c>
      <c r="G51" t="s">
        <v>1698</v>
      </c>
      <c r="H51" s="381">
        <v>47</v>
      </c>
      <c r="I51" t="s">
        <v>710</v>
      </c>
      <c r="P51" s="381">
        <v>47</v>
      </c>
      <c r="Q51" t="s">
        <v>1018</v>
      </c>
      <c r="R51" t="s">
        <v>1019</v>
      </c>
    </row>
    <row r="52" spans="1:18" x14ac:dyDescent="0.25">
      <c r="A52" s="381">
        <v>48</v>
      </c>
      <c r="B52" t="s">
        <v>133</v>
      </c>
      <c r="C52" t="s">
        <v>133</v>
      </c>
      <c r="D52" t="s">
        <v>133</v>
      </c>
      <c r="E52" t="s">
        <v>133</v>
      </c>
      <c r="H52" s="381">
        <v>48</v>
      </c>
      <c r="I52" t="s">
        <v>710</v>
      </c>
      <c r="P52" s="381">
        <v>48</v>
      </c>
      <c r="Q52" t="s">
        <v>1020</v>
      </c>
      <c r="R52" t="s">
        <v>1021</v>
      </c>
    </row>
    <row r="53" spans="1:18" x14ac:dyDescent="0.25">
      <c r="A53" s="381">
        <v>49</v>
      </c>
      <c r="B53" t="s">
        <v>133</v>
      </c>
      <c r="C53" t="s">
        <v>133</v>
      </c>
      <c r="D53" t="s">
        <v>133</v>
      </c>
      <c r="E53" t="s">
        <v>133</v>
      </c>
      <c r="H53" s="381">
        <v>49</v>
      </c>
      <c r="I53" t="s">
        <v>710</v>
      </c>
      <c r="P53" s="381">
        <v>49</v>
      </c>
      <c r="Q53" t="s">
        <v>1022</v>
      </c>
      <c r="R53" t="s">
        <v>1023</v>
      </c>
    </row>
    <row r="54" spans="1:18" x14ac:dyDescent="0.25">
      <c r="A54" s="381">
        <v>50</v>
      </c>
      <c r="B54" t="s">
        <v>133</v>
      </c>
      <c r="C54" t="s">
        <v>133</v>
      </c>
      <c r="D54" t="s">
        <v>133</v>
      </c>
      <c r="E54" t="s">
        <v>133</v>
      </c>
      <c r="H54" s="381">
        <v>50</v>
      </c>
      <c r="I54" t="s">
        <v>710</v>
      </c>
      <c r="P54" s="381">
        <v>50</v>
      </c>
      <c r="Q54" t="s">
        <v>1024</v>
      </c>
      <c r="R54" t="s">
        <v>1025</v>
      </c>
    </row>
    <row r="55" spans="1:18" x14ac:dyDescent="0.25">
      <c r="A55" s="381">
        <v>51</v>
      </c>
      <c r="B55" t="s">
        <v>1516</v>
      </c>
      <c r="C55" t="s">
        <v>1430</v>
      </c>
      <c r="D55" t="s">
        <v>1516</v>
      </c>
      <c r="E55" t="s">
        <v>1609</v>
      </c>
      <c r="H55" s="381">
        <v>51</v>
      </c>
      <c r="I55" t="s">
        <v>710</v>
      </c>
      <c r="P55" s="381">
        <v>51</v>
      </c>
      <c r="Q55" t="s">
        <v>1026</v>
      </c>
      <c r="R55" t="s">
        <v>1027</v>
      </c>
    </row>
    <row r="56" spans="1:18" x14ac:dyDescent="0.25">
      <c r="A56" s="381">
        <v>52</v>
      </c>
      <c r="B56" t="s">
        <v>1518</v>
      </c>
      <c r="C56" t="s">
        <v>1431</v>
      </c>
      <c r="D56" t="s">
        <v>1518</v>
      </c>
      <c r="E56" t="s">
        <v>1517</v>
      </c>
      <c r="G56" t="s">
        <v>1699</v>
      </c>
      <c r="H56" s="381">
        <v>52</v>
      </c>
      <c r="I56" t="s">
        <v>710</v>
      </c>
      <c r="P56" s="381">
        <v>52</v>
      </c>
      <c r="Q56" t="s">
        <v>1028</v>
      </c>
      <c r="R56" t="s">
        <v>1029</v>
      </c>
    </row>
    <row r="57" spans="1:18" x14ac:dyDescent="0.25">
      <c r="A57" s="381">
        <v>53</v>
      </c>
      <c r="B57" t="s">
        <v>902</v>
      </c>
      <c r="C57" t="s">
        <v>1432</v>
      </c>
      <c r="D57" t="s">
        <v>902</v>
      </c>
      <c r="E57" t="s">
        <v>1610</v>
      </c>
      <c r="F57" t="s">
        <v>1520</v>
      </c>
      <c r="G57" t="s">
        <v>1700</v>
      </c>
      <c r="H57" s="381">
        <v>53</v>
      </c>
      <c r="I57" t="s">
        <v>710</v>
      </c>
      <c r="P57" s="381">
        <v>53</v>
      </c>
      <c r="Q57" t="s">
        <v>1030</v>
      </c>
      <c r="R57" t="s">
        <v>1031</v>
      </c>
    </row>
    <row r="58" spans="1:18" x14ac:dyDescent="0.25">
      <c r="A58" s="381">
        <v>54</v>
      </c>
      <c r="B58" t="s">
        <v>903</v>
      </c>
      <c r="C58" s="387" t="s">
        <v>2077</v>
      </c>
      <c r="D58" t="s">
        <v>903</v>
      </c>
      <c r="E58" t="s">
        <v>1519</v>
      </c>
      <c r="F58" t="s">
        <v>1521</v>
      </c>
      <c r="H58" s="381">
        <v>54</v>
      </c>
      <c r="I58" t="s">
        <v>710</v>
      </c>
      <c r="P58" s="381">
        <v>54</v>
      </c>
      <c r="Q58" t="s">
        <v>1032</v>
      </c>
      <c r="R58" t="s">
        <v>1033</v>
      </c>
    </row>
    <row r="59" spans="1:18" x14ac:dyDescent="0.25">
      <c r="A59" s="381">
        <v>55</v>
      </c>
      <c r="B59" t="s">
        <v>133</v>
      </c>
      <c r="C59" t="s">
        <v>133</v>
      </c>
      <c r="D59" t="s">
        <v>133</v>
      </c>
      <c r="E59" t="s">
        <v>133</v>
      </c>
      <c r="H59" s="381">
        <v>55</v>
      </c>
      <c r="I59" t="s">
        <v>710</v>
      </c>
      <c r="P59" s="381">
        <v>55</v>
      </c>
      <c r="Q59" t="s">
        <v>1034</v>
      </c>
      <c r="R59" t="s">
        <v>1035</v>
      </c>
    </row>
    <row r="60" spans="1:18" x14ac:dyDescent="0.25">
      <c r="A60" s="381">
        <v>56</v>
      </c>
      <c r="B60" t="s">
        <v>133</v>
      </c>
      <c r="C60" t="s">
        <v>133</v>
      </c>
      <c r="D60" t="s">
        <v>133</v>
      </c>
      <c r="E60" t="s">
        <v>133</v>
      </c>
      <c r="H60" s="381">
        <v>56</v>
      </c>
      <c r="I60" t="s">
        <v>710</v>
      </c>
      <c r="P60" s="381">
        <v>56</v>
      </c>
      <c r="Q60" t="s">
        <v>1036</v>
      </c>
      <c r="R60" t="s">
        <v>1037</v>
      </c>
    </row>
    <row r="61" spans="1:18" x14ac:dyDescent="0.25">
      <c r="A61" s="381">
        <v>57</v>
      </c>
      <c r="B61" t="s">
        <v>133</v>
      </c>
      <c r="C61" t="s">
        <v>133</v>
      </c>
      <c r="D61" t="s">
        <v>133</v>
      </c>
      <c r="E61" t="s">
        <v>133</v>
      </c>
      <c r="H61" s="381">
        <v>57</v>
      </c>
      <c r="I61" t="s">
        <v>710</v>
      </c>
      <c r="P61" s="381">
        <v>57</v>
      </c>
      <c r="Q61" t="s">
        <v>1038</v>
      </c>
      <c r="R61" t="s">
        <v>1039</v>
      </c>
    </row>
    <row r="62" spans="1:18" x14ac:dyDescent="0.25">
      <c r="A62" s="381">
        <v>58</v>
      </c>
      <c r="B62" t="s">
        <v>133</v>
      </c>
      <c r="C62" t="s">
        <v>133</v>
      </c>
      <c r="D62" t="s">
        <v>133</v>
      </c>
      <c r="E62" t="s">
        <v>133</v>
      </c>
      <c r="H62" s="381">
        <v>58</v>
      </c>
      <c r="I62" t="s">
        <v>710</v>
      </c>
      <c r="P62" s="381">
        <v>58</v>
      </c>
      <c r="Q62" t="s">
        <v>1040</v>
      </c>
      <c r="R62" t="s">
        <v>1041</v>
      </c>
    </row>
    <row r="63" spans="1:18" x14ac:dyDescent="0.25">
      <c r="A63" s="381">
        <v>59</v>
      </c>
      <c r="B63" t="s">
        <v>133</v>
      </c>
      <c r="C63" t="s">
        <v>133</v>
      </c>
      <c r="D63" t="s">
        <v>133</v>
      </c>
      <c r="E63" t="s">
        <v>133</v>
      </c>
      <c r="H63" s="381">
        <v>59</v>
      </c>
      <c r="I63" t="s">
        <v>710</v>
      </c>
      <c r="P63" s="381">
        <v>59</v>
      </c>
      <c r="Q63" t="s">
        <v>1042</v>
      </c>
      <c r="R63" t="s">
        <v>1043</v>
      </c>
    </row>
    <row r="64" spans="1:18" x14ac:dyDescent="0.25">
      <c r="A64" s="381">
        <v>60</v>
      </c>
      <c r="B64" t="s">
        <v>141</v>
      </c>
      <c r="C64" t="s">
        <v>142</v>
      </c>
      <c r="D64" t="s">
        <v>141</v>
      </c>
      <c r="E64" t="s">
        <v>1444</v>
      </c>
      <c r="H64" s="381">
        <v>60</v>
      </c>
      <c r="I64" t="s">
        <v>710</v>
      </c>
      <c r="P64" s="381">
        <v>60</v>
      </c>
      <c r="Q64" t="s">
        <v>1044</v>
      </c>
      <c r="R64" t="s">
        <v>1045</v>
      </c>
    </row>
    <row r="65" spans="1:18" x14ac:dyDescent="0.25">
      <c r="A65" s="381">
        <v>61</v>
      </c>
      <c r="B65" t="s">
        <v>143</v>
      </c>
      <c r="C65" t="s">
        <v>1433</v>
      </c>
      <c r="D65" t="s">
        <v>143</v>
      </c>
      <c r="E65" t="s">
        <v>144</v>
      </c>
      <c r="P65" s="381">
        <v>61</v>
      </c>
      <c r="Q65" t="s">
        <v>1046</v>
      </c>
      <c r="R65" t="s">
        <v>1047</v>
      </c>
    </row>
    <row r="66" spans="1:18" x14ac:dyDescent="0.25">
      <c r="A66" s="381">
        <v>62</v>
      </c>
      <c r="B66" t="s">
        <v>145</v>
      </c>
      <c r="C66" t="s">
        <v>1434</v>
      </c>
      <c r="D66" t="s">
        <v>145</v>
      </c>
      <c r="E66" t="s">
        <v>1435</v>
      </c>
      <c r="P66" s="381">
        <v>62</v>
      </c>
      <c r="Q66" t="s">
        <v>1048</v>
      </c>
      <c r="R66" t="s">
        <v>1049</v>
      </c>
    </row>
    <row r="67" spans="1:18" x14ac:dyDescent="0.25">
      <c r="A67" s="381">
        <v>63</v>
      </c>
      <c r="B67" t="s">
        <v>146</v>
      </c>
      <c r="C67" t="s">
        <v>1436</v>
      </c>
      <c r="D67" t="s">
        <v>146</v>
      </c>
      <c r="E67" t="s">
        <v>1437</v>
      </c>
      <c r="P67" s="381">
        <v>63</v>
      </c>
      <c r="Q67" t="s">
        <v>894</v>
      </c>
      <c r="R67" t="s">
        <v>1050</v>
      </c>
    </row>
    <row r="68" spans="1:18" x14ac:dyDescent="0.25">
      <c r="A68" s="381">
        <v>64</v>
      </c>
      <c r="B68" t="s">
        <v>147</v>
      </c>
      <c r="C68" t="s">
        <v>1438</v>
      </c>
      <c r="D68" t="s">
        <v>147</v>
      </c>
      <c r="E68" t="s">
        <v>1439</v>
      </c>
      <c r="P68" s="381">
        <v>64</v>
      </c>
      <c r="Q68" t="s">
        <v>1051</v>
      </c>
      <c r="R68" t="s">
        <v>1052</v>
      </c>
    </row>
    <row r="69" spans="1:18" x14ac:dyDescent="0.25">
      <c r="A69" s="381">
        <v>65</v>
      </c>
      <c r="B69" t="s">
        <v>148</v>
      </c>
      <c r="C69" t="s">
        <v>1440</v>
      </c>
      <c r="D69" t="s">
        <v>148</v>
      </c>
      <c r="E69" t="s">
        <v>1441</v>
      </c>
      <c r="P69" s="381">
        <v>65</v>
      </c>
      <c r="Q69" t="s">
        <v>1053</v>
      </c>
      <c r="R69" t="s">
        <v>1054</v>
      </c>
    </row>
    <row r="70" spans="1:18" x14ac:dyDescent="0.25">
      <c r="A70" s="381">
        <v>66</v>
      </c>
      <c r="B70" t="s">
        <v>1443</v>
      </c>
      <c r="C70" t="s">
        <v>1442</v>
      </c>
      <c r="D70" t="s">
        <v>1443</v>
      </c>
      <c r="E70" t="s">
        <v>149</v>
      </c>
      <c r="P70" s="381">
        <v>66</v>
      </c>
      <c r="Q70" t="s">
        <v>1055</v>
      </c>
      <c r="R70" t="s">
        <v>1056</v>
      </c>
    </row>
    <row r="71" spans="1:18" x14ac:dyDescent="0.25">
      <c r="A71" s="381">
        <v>67</v>
      </c>
      <c r="B71" t="s">
        <v>133</v>
      </c>
      <c r="C71" t="s">
        <v>133</v>
      </c>
      <c r="D71" t="s">
        <v>133</v>
      </c>
      <c r="E71" t="s">
        <v>133</v>
      </c>
      <c r="P71" s="381">
        <v>67</v>
      </c>
      <c r="Q71" t="s">
        <v>1057</v>
      </c>
      <c r="R71" t="s">
        <v>1058</v>
      </c>
    </row>
    <row r="72" spans="1:18" x14ac:dyDescent="0.25">
      <c r="A72" s="381">
        <v>68</v>
      </c>
      <c r="B72" t="s">
        <v>133</v>
      </c>
      <c r="C72" t="s">
        <v>133</v>
      </c>
      <c r="D72" t="s">
        <v>133</v>
      </c>
      <c r="E72" t="s">
        <v>133</v>
      </c>
      <c r="P72" s="381">
        <v>68</v>
      </c>
      <c r="Q72" t="s">
        <v>1059</v>
      </c>
      <c r="R72" t="s">
        <v>1060</v>
      </c>
    </row>
    <row r="73" spans="1:18" x14ac:dyDescent="0.25">
      <c r="A73" s="381">
        <v>69</v>
      </c>
      <c r="B73" t="s">
        <v>133</v>
      </c>
      <c r="C73" t="s">
        <v>133</v>
      </c>
      <c r="D73" t="s">
        <v>133</v>
      </c>
      <c r="E73" t="s">
        <v>133</v>
      </c>
      <c r="P73" s="381">
        <v>69</v>
      </c>
      <c r="Q73" t="s">
        <v>1061</v>
      </c>
      <c r="R73" t="s">
        <v>1062</v>
      </c>
    </row>
    <row r="74" spans="1:18" x14ac:dyDescent="0.25">
      <c r="A74" s="381">
        <v>70</v>
      </c>
      <c r="B74" t="s">
        <v>133</v>
      </c>
      <c r="C74" t="s">
        <v>133</v>
      </c>
      <c r="D74" t="s">
        <v>133</v>
      </c>
      <c r="E74" t="s">
        <v>133</v>
      </c>
      <c r="P74" s="381">
        <v>70</v>
      </c>
      <c r="Q74" t="s">
        <v>1063</v>
      </c>
      <c r="R74" t="s">
        <v>1064</v>
      </c>
    </row>
    <row r="75" spans="1:18" x14ac:dyDescent="0.25">
      <c r="A75" s="381">
        <v>71</v>
      </c>
      <c r="B75" t="s">
        <v>1446</v>
      </c>
      <c r="C75" t="s">
        <v>1445</v>
      </c>
      <c r="D75" t="s">
        <v>1446</v>
      </c>
      <c r="E75" t="s">
        <v>1446</v>
      </c>
      <c r="P75" s="381">
        <v>71</v>
      </c>
      <c r="Q75" t="s">
        <v>1065</v>
      </c>
      <c r="R75" t="s">
        <v>1066</v>
      </c>
    </row>
    <row r="76" spans="1:18" x14ac:dyDescent="0.25">
      <c r="A76" s="381">
        <v>72</v>
      </c>
      <c r="B76" t="s">
        <v>1448</v>
      </c>
      <c r="C76" t="s">
        <v>1447</v>
      </c>
      <c r="D76" t="s">
        <v>1448</v>
      </c>
      <c r="E76" t="s">
        <v>1448</v>
      </c>
      <c r="P76" s="381">
        <v>72</v>
      </c>
      <c r="Q76" t="s">
        <v>1067</v>
      </c>
      <c r="R76" t="s">
        <v>1068</v>
      </c>
    </row>
    <row r="77" spans="1:18" x14ac:dyDescent="0.25">
      <c r="A77" s="381">
        <v>73</v>
      </c>
      <c r="B77" t="s">
        <v>1450</v>
      </c>
      <c r="C77" t="s">
        <v>1449</v>
      </c>
      <c r="D77" t="s">
        <v>1450</v>
      </c>
      <c r="E77" t="s">
        <v>1450</v>
      </c>
      <c r="P77" s="381">
        <v>73</v>
      </c>
      <c r="Q77" t="s">
        <v>1069</v>
      </c>
      <c r="R77" t="s">
        <v>1070</v>
      </c>
    </row>
    <row r="78" spans="1:18" x14ac:dyDescent="0.25">
      <c r="A78" s="381">
        <v>74</v>
      </c>
      <c r="B78" t="s">
        <v>1452</v>
      </c>
      <c r="C78" t="s">
        <v>1451</v>
      </c>
      <c r="D78" t="s">
        <v>1452</v>
      </c>
      <c r="E78" t="s">
        <v>1452</v>
      </c>
      <c r="P78" s="381">
        <v>74</v>
      </c>
      <c r="Q78" t="s">
        <v>1071</v>
      </c>
      <c r="R78" t="s">
        <v>1072</v>
      </c>
    </row>
    <row r="79" spans="1:18" x14ac:dyDescent="0.25">
      <c r="A79" s="381">
        <v>75</v>
      </c>
      <c r="B79" t="s">
        <v>133</v>
      </c>
      <c r="C79" t="s">
        <v>133</v>
      </c>
      <c r="D79" t="s">
        <v>133</v>
      </c>
      <c r="E79" t="s">
        <v>133</v>
      </c>
      <c r="P79" s="381">
        <v>75</v>
      </c>
      <c r="Q79" t="s">
        <v>1073</v>
      </c>
      <c r="R79" t="s">
        <v>1074</v>
      </c>
    </row>
    <row r="80" spans="1:18" x14ac:dyDescent="0.25">
      <c r="A80" s="381">
        <v>76</v>
      </c>
      <c r="B80" t="s">
        <v>133</v>
      </c>
      <c r="C80" t="s">
        <v>133</v>
      </c>
      <c r="D80" t="s">
        <v>133</v>
      </c>
      <c r="E80" t="s">
        <v>133</v>
      </c>
      <c r="P80" s="381">
        <v>76</v>
      </c>
      <c r="Q80" t="s">
        <v>1080</v>
      </c>
      <c r="R80" t="s">
        <v>1081</v>
      </c>
    </row>
    <row r="81" spans="1:18" x14ac:dyDescent="0.25">
      <c r="A81" s="381">
        <v>77</v>
      </c>
      <c r="B81" t="s">
        <v>133</v>
      </c>
      <c r="C81" t="s">
        <v>133</v>
      </c>
      <c r="D81" t="s">
        <v>133</v>
      </c>
      <c r="E81" t="s">
        <v>133</v>
      </c>
      <c r="P81" s="381">
        <v>77</v>
      </c>
      <c r="Q81" t="s">
        <v>1082</v>
      </c>
      <c r="R81" t="s">
        <v>1083</v>
      </c>
    </row>
    <row r="82" spans="1:18" x14ac:dyDescent="0.25">
      <c r="A82" s="381">
        <v>78</v>
      </c>
      <c r="B82" t="s">
        <v>133</v>
      </c>
      <c r="C82" t="s">
        <v>133</v>
      </c>
      <c r="D82" t="s">
        <v>133</v>
      </c>
      <c r="E82" t="s">
        <v>133</v>
      </c>
      <c r="P82" s="381">
        <v>78</v>
      </c>
      <c r="Q82" t="s">
        <v>1084</v>
      </c>
      <c r="R82" t="s">
        <v>1085</v>
      </c>
    </row>
    <row r="83" spans="1:18" x14ac:dyDescent="0.25">
      <c r="A83" s="381">
        <v>79</v>
      </c>
      <c r="B83" t="s">
        <v>133</v>
      </c>
      <c r="C83" t="s">
        <v>133</v>
      </c>
      <c r="D83" t="s">
        <v>133</v>
      </c>
      <c r="E83" t="s">
        <v>133</v>
      </c>
      <c r="P83" s="381">
        <v>79</v>
      </c>
      <c r="Q83" t="s">
        <v>1086</v>
      </c>
      <c r="R83" t="s">
        <v>1087</v>
      </c>
    </row>
    <row r="84" spans="1:18" x14ac:dyDescent="0.25">
      <c r="A84" s="381">
        <v>80</v>
      </c>
      <c r="B84" t="s">
        <v>150</v>
      </c>
      <c r="C84" t="s">
        <v>1453</v>
      </c>
      <c r="D84" t="s">
        <v>151</v>
      </c>
      <c r="E84" t="s">
        <v>151</v>
      </c>
      <c r="F84" t="s">
        <v>755</v>
      </c>
      <c r="P84" s="381">
        <v>80</v>
      </c>
      <c r="Q84" t="s">
        <v>1088</v>
      </c>
      <c r="R84" t="s">
        <v>1089</v>
      </c>
    </row>
    <row r="85" spans="1:18" x14ac:dyDescent="0.25">
      <c r="A85" s="381">
        <v>81</v>
      </c>
      <c r="B85" t="s">
        <v>152</v>
      </c>
      <c r="C85" t="s">
        <v>1454</v>
      </c>
      <c r="D85" t="s">
        <v>153</v>
      </c>
      <c r="E85" t="s">
        <v>153</v>
      </c>
      <c r="F85" t="s">
        <v>750</v>
      </c>
      <c r="G85" t="s">
        <v>1692</v>
      </c>
      <c r="P85" s="381">
        <v>81</v>
      </c>
      <c r="Q85" t="s">
        <v>1090</v>
      </c>
      <c r="R85" t="s">
        <v>1091</v>
      </c>
    </row>
    <row r="86" spans="1:18" x14ac:dyDescent="0.25">
      <c r="A86" s="381">
        <v>82</v>
      </c>
      <c r="B86" t="s">
        <v>782</v>
      </c>
      <c r="C86" t="s">
        <v>1455</v>
      </c>
      <c r="D86" t="s">
        <v>154</v>
      </c>
      <c r="E86" t="s">
        <v>154</v>
      </c>
      <c r="F86" t="s">
        <v>756</v>
      </c>
      <c r="G86" t="s">
        <v>1701</v>
      </c>
      <c r="P86" s="381">
        <v>82</v>
      </c>
      <c r="Q86" t="s">
        <v>1092</v>
      </c>
      <c r="R86" t="s">
        <v>1093</v>
      </c>
    </row>
    <row r="87" spans="1:18" x14ac:dyDescent="0.25">
      <c r="A87" s="381">
        <v>83</v>
      </c>
      <c r="B87" t="s">
        <v>1524</v>
      </c>
      <c r="C87" t="s">
        <v>1456</v>
      </c>
      <c r="D87" t="s">
        <v>155</v>
      </c>
      <c r="E87" t="s">
        <v>155</v>
      </c>
      <c r="F87" t="s">
        <v>757</v>
      </c>
      <c r="G87" t="s">
        <v>1688</v>
      </c>
      <c r="P87" s="381">
        <v>83</v>
      </c>
      <c r="Q87" t="s">
        <v>1094</v>
      </c>
      <c r="R87" t="s">
        <v>1095</v>
      </c>
    </row>
    <row r="88" spans="1:18" x14ac:dyDescent="0.25">
      <c r="A88" s="381">
        <v>84</v>
      </c>
      <c r="B88" t="s">
        <v>783</v>
      </c>
      <c r="C88" t="s">
        <v>1457</v>
      </c>
      <c r="D88" t="s">
        <v>156</v>
      </c>
      <c r="E88" t="s">
        <v>156</v>
      </c>
      <c r="F88" t="s">
        <v>758</v>
      </c>
      <c r="G88" t="s">
        <v>1702</v>
      </c>
      <c r="P88" s="381">
        <v>84</v>
      </c>
      <c r="Q88" t="s">
        <v>1096</v>
      </c>
      <c r="R88" t="s">
        <v>1097</v>
      </c>
    </row>
    <row r="89" spans="1:18" x14ac:dyDescent="0.25">
      <c r="A89" s="381">
        <v>85</v>
      </c>
      <c r="B89" t="s">
        <v>722</v>
      </c>
      <c r="C89" t="s">
        <v>1458</v>
      </c>
      <c r="D89" t="s">
        <v>723</v>
      </c>
      <c r="E89" t="s">
        <v>723</v>
      </c>
      <c r="F89" t="s">
        <v>759</v>
      </c>
      <c r="P89" s="381">
        <v>85</v>
      </c>
      <c r="Q89" t="s">
        <v>1098</v>
      </c>
      <c r="R89" t="s">
        <v>1099</v>
      </c>
    </row>
    <row r="90" spans="1:18" x14ac:dyDescent="0.25">
      <c r="A90" s="381">
        <v>86</v>
      </c>
      <c r="B90" t="s">
        <v>157</v>
      </c>
      <c r="C90" t="s">
        <v>1459</v>
      </c>
      <c r="D90" t="s">
        <v>164</v>
      </c>
      <c r="E90" t="s">
        <v>164</v>
      </c>
      <c r="F90" t="s">
        <v>750</v>
      </c>
      <c r="G90" t="s">
        <v>1692</v>
      </c>
      <c r="P90" s="381">
        <v>86</v>
      </c>
      <c r="Q90" t="s">
        <v>1100</v>
      </c>
      <c r="R90" t="s">
        <v>1101</v>
      </c>
    </row>
    <row r="91" spans="1:18" x14ac:dyDescent="0.25">
      <c r="A91" s="381">
        <v>87</v>
      </c>
      <c r="B91" t="s">
        <v>784</v>
      </c>
      <c r="C91" t="s">
        <v>1460</v>
      </c>
      <c r="D91" t="s">
        <v>165</v>
      </c>
      <c r="E91" t="s">
        <v>165</v>
      </c>
      <c r="F91" t="s">
        <v>756</v>
      </c>
      <c r="P91" s="381">
        <v>87</v>
      </c>
      <c r="Q91" t="s">
        <v>1102</v>
      </c>
      <c r="R91" t="s">
        <v>1103</v>
      </c>
    </row>
    <row r="92" spans="1:18" x14ac:dyDescent="0.25">
      <c r="A92" s="381">
        <v>88</v>
      </c>
      <c r="B92" t="s">
        <v>1525</v>
      </c>
      <c r="C92" t="s">
        <v>1461</v>
      </c>
      <c r="D92" t="s">
        <v>166</v>
      </c>
      <c r="E92" t="s">
        <v>166</v>
      </c>
      <c r="F92" t="s">
        <v>760</v>
      </c>
      <c r="G92" t="s">
        <v>1703</v>
      </c>
      <c r="P92" s="381">
        <v>88</v>
      </c>
      <c r="Q92" t="s">
        <v>1104</v>
      </c>
      <c r="R92" t="s">
        <v>1105</v>
      </c>
    </row>
    <row r="93" spans="1:18" x14ac:dyDescent="0.25">
      <c r="A93" s="381">
        <v>89</v>
      </c>
      <c r="B93" t="s">
        <v>167</v>
      </c>
      <c r="C93" t="s">
        <v>1462</v>
      </c>
      <c r="D93" t="s">
        <v>168</v>
      </c>
      <c r="E93" t="s">
        <v>168</v>
      </c>
      <c r="F93" t="s">
        <v>750</v>
      </c>
      <c r="G93" t="s">
        <v>1692</v>
      </c>
      <c r="P93" s="381">
        <v>89</v>
      </c>
      <c r="Q93" t="s">
        <v>1106</v>
      </c>
      <c r="R93" t="s">
        <v>1107</v>
      </c>
    </row>
    <row r="94" spans="1:18" x14ac:dyDescent="0.25">
      <c r="A94" s="381">
        <v>90</v>
      </c>
      <c r="B94" t="s">
        <v>785</v>
      </c>
      <c r="C94" t="s">
        <v>1463</v>
      </c>
      <c r="D94" t="s">
        <v>169</v>
      </c>
      <c r="E94" t="s">
        <v>169</v>
      </c>
      <c r="F94" t="s">
        <v>750</v>
      </c>
      <c r="P94" s="381">
        <v>90</v>
      </c>
      <c r="Q94" t="s">
        <v>1108</v>
      </c>
      <c r="R94" t="s">
        <v>1109</v>
      </c>
    </row>
    <row r="95" spans="1:18" x14ac:dyDescent="0.25">
      <c r="A95" s="381">
        <v>91</v>
      </c>
      <c r="B95" t="s">
        <v>1526</v>
      </c>
      <c r="C95" t="s">
        <v>1464</v>
      </c>
      <c r="D95" t="s">
        <v>170</v>
      </c>
      <c r="E95" t="s">
        <v>170</v>
      </c>
      <c r="F95" t="s">
        <v>756</v>
      </c>
      <c r="G95" t="s">
        <v>1704</v>
      </c>
      <c r="P95" s="381">
        <v>91</v>
      </c>
      <c r="Q95" t="s">
        <v>1110</v>
      </c>
      <c r="R95" t="s">
        <v>1111</v>
      </c>
    </row>
    <row r="96" spans="1:18" x14ac:dyDescent="0.25">
      <c r="A96" s="381">
        <v>92</v>
      </c>
      <c r="B96" t="s">
        <v>171</v>
      </c>
      <c r="C96" t="s">
        <v>1465</v>
      </c>
      <c r="D96" t="s">
        <v>699</v>
      </c>
      <c r="E96" t="s">
        <v>699</v>
      </c>
      <c r="F96" t="s">
        <v>750</v>
      </c>
      <c r="G96" t="s">
        <v>1705</v>
      </c>
      <c r="P96" s="381">
        <v>92</v>
      </c>
      <c r="Q96" t="s">
        <v>897</v>
      </c>
      <c r="R96" t="s">
        <v>1112</v>
      </c>
    </row>
    <row r="97" spans="1:18" x14ac:dyDescent="0.25">
      <c r="A97" s="381">
        <v>93</v>
      </c>
      <c r="B97" t="s">
        <v>172</v>
      </c>
      <c r="C97" t="s">
        <v>1466</v>
      </c>
      <c r="D97" t="s">
        <v>700</v>
      </c>
      <c r="E97" t="s">
        <v>700</v>
      </c>
      <c r="F97" t="s">
        <v>752</v>
      </c>
      <c r="G97" t="s">
        <v>1706</v>
      </c>
      <c r="P97" s="381">
        <v>93</v>
      </c>
      <c r="Q97" t="s">
        <v>1113</v>
      </c>
      <c r="R97" t="s">
        <v>1114</v>
      </c>
    </row>
    <row r="98" spans="1:18" x14ac:dyDescent="0.25">
      <c r="A98" s="381">
        <v>94</v>
      </c>
      <c r="B98" t="s">
        <v>173</v>
      </c>
      <c r="C98" t="s">
        <v>1467</v>
      </c>
      <c r="D98" t="s">
        <v>174</v>
      </c>
      <c r="E98" t="s">
        <v>174</v>
      </c>
      <c r="F98" t="s">
        <v>752</v>
      </c>
      <c r="G98" t="s">
        <v>1707</v>
      </c>
      <c r="P98" s="381">
        <v>94</v>
      </c>
      <c r="Q98" t="s">
        <v>1115</v>
      </c>
      <c r="R98" t="s">
        <v>1116</v>
      </c>
    </row>
    <row r="99" spans="1:18" x14ac:dyDescent="0.25">
      <c r="A99" s="381">
        <v>95</v>
      </c>
      <c r="B99" t="s">
        <v>1769</v>
      </c>
      <c r="C99" t="s">
        <v>1770</v>
      </c>
      <c r="D99" t="s">
        <v>1769</v>
      </c>
      <c r="E99" t="s">
        <v>1769</v>
      </c>
      <c r="G99" t="s">
        <v>1713</v>
      </c>
      <c r="P99" s="381">
        <v>95</v>
      </c>
      <c r="Q99" t="s">
        <v>1117</v>
      </c>
      <c r="R99" t="s">
        <v>1118</v>
      </c>
    </row>
    <row r="100" spans="1:18" x14ac:dyDescent="0.25">
      <c r="A100" s="381">
        <v>96</v>
      </c>
      <c r="B100" t="s">
        <v>1527</v>
      </c>
      <c r="C100" t="s">
        <v>175</v>
      </c>
      <c r="D100" t="s">
        <v>176</v>
      </c>
      <c r="E100" t="s">
        <v>176</v>
      </c>
      <c r="F100" t="s">
        <v>757</v>
      </c>
      <c r="G100" t="s">
        <v>1704</v>
      </c>
      <c r="P100" s="381">
        <v>96</v>
      </c>
      <c r="Q100" t="s">
        <v>1119</v>
      </c>
      <c r="R100" t="s">
        <v>1120</v>
      </c>
    </row>
    <row r="101" spans="1:18" x14ac:dyDescent="0.25">
      <c r="A101" s="381">
        <v>97</v>
      </c>
      <c r="B101" t="s">
        <v>177</v>
      </c>
      <c r="C101" t="s">
        <v>178</v>
      </c>
      <c r="D101" t="s">
        <v>179</v>
      </c>
      <c r="E101" t="s">
        <v>179</v>
      </c>
      <c r="F101" t="s">
        <v>761</v>
      </c>
      <c r="G101" t="s">
        <v>1688</v>
      </c>
      <c r="P101" s="381">
        <v>97</v>
      </c>
      <c r="Q101" t="s">
        <v>1121</v>
      </c>
      <c r="R101" t="s">
        <v>1122</v>
      </c>
    </row>
    <row r="102" spans="1:18" x14ac:dyDescent="0.25">
      <c r="A102" s="381">
        <v>98</v>
      </c>
      <c r="B102" t="s">
        <v>180</v>
      </c>
      <c r="C102" t="s">
        <v>181</v>
      </c>
      <c r="D102" t="s">
        <v>182</v>
      </c>
      <c r="E102" t="s">
        <v>182</v>
      </c>
      <c r="F102" t="s">
        <v>761</v>
      </c>
      <c r="G102" t="s">
        <v>1704</v>
      </c>
      <c r="P102" s="381">
        <v>98</v>
      </c>
      <c r="Q102" t="s">
        <v>1123</v>
      </c>
      <c r="R102" t="s">
        <v>1124</v>
      </c>
    </row>
    <row r="103" spans="1:18" x14ac:dyDescent="0.25">
      <c r="A103" s="381">
        <v>99</v>
      </c>
      <c r="B103" t="s">
        <v>183</v>
      </c>
      <c r="C103" t="s">
        <v>184</v>
      </c>
      <c r="D103" t="s">
        <v>762</v>
      </c>
      <c r="E103" t="s">
        <v>904</v>
      </c>
      <c r="F103" t="s">
        <v>763</v>
      </c>
      <c r="P103" s="381">
        <v>99</v>
      </c>
      <c r="Q103" t="s">
        <v>1125</v>
      </c>
      <c r="R103" t="s">
        <v>1126</v>
      </c>
    </row>
    <row r="104" spans="1:18" x14ac:dyDescent="0.25">
      <c r="A104" s="381">
        <v>100</v>
      </c>
      <c r="B104" t="s">
        <v>133</v>
      </c>
      <c r="C104" t="s">
        <v>133</v>
      </c>
      <c r="D104" t="s">
        <v>133</v>
      </c>
      <c r="E104" t="s">
        <v>133</v>
      </c>
      <c r="P104" s="381">
        <v>100</v>
      </c>
      <c r="Q104" t="s">
        <v>1127</v>
      </c>
      <c r="R104" t="s">
        <v>1128</v>
      </c>
    </row>
    <row r="105" spans="1:18" x14ac:dyDescent="0.25">
      <c r="A105" s="381">
        <v>101</v>
      </c>
      <c r="B105" t="s">
        <v>185</v>
      </c>
      <c r="C105" t="s">
        <v>186</v>
      </c>
      <c r="D105" t="s">
        <v>185</v>
      </c>
      <c r="E105" t="s">
        <v>187</v>
      </c>
      <c r="P105" s="381">
        <v>101</v>
      </c>
      <c r="Q105" t="s">
        <v>1129</v>
      </c>
      <c r="R105" t="s">
        <v>1130</v>
      </c>
    </row>
    <row r="106" spans="1:18" x14ac:dyDescent="0.25">
      <c r="A106" s="381">
        <v>102</v>
      </c>
      <c r="B106" t="s">
        <v>188</v>
      </c>
      <c r="C106" t="s">
        <v>1468</v>
      </c>
      <c r="D106" t="s">
        <v>188</v>
      </c>
      <c r="E106" t="s">
        <v>189</v>
      </c>
      <c r="P106" s="381">
        <v>102</v>
      </c>
      <c r="Q106" t="s">
        <v>1131</v>
      </c>
      <c r="R106" t="s">
        <v>1132</v>
      </c>
    </row>
    <row r="107" spans="1:18" x14ac:dyDescent="0.25">
      <c r="A107" s="381">
        <v>103</v>
      </c>
      <c r="B107" t="s">
        <v>190</v>
      </c>
      <c r="C107" t="s">
        <v>1469</v>
      </c>
      <c r="D107" t="s">
        <v>190</v>
      </c>
      <c r="E107" t="s">
        <v>191</v>
      </c>
      <c r="P107" s="381">
        <v>103</v>
      </c>
      <c r="Q107" t="s">
        <v>1133</v>
      </c>
      <c r="R107" t="s">
        <v>1134</v>
      </c>
    </row>
    <row r="108" spans="1:18" x14ac:dyDescent="0.25">
      <c r="A108" s="381">
        <v>104</v>
      </c>
      <c r="B108" t="s">
        <v>192</v>
      </c>
      <c r="C108" t="s">
        <v>1470</v>
      </c>
      <c r="D108" t="s">
        <v>192</v>
      </c>
      <c r="E108" t="s">
        <v>193</v>
      </c>
      <c r="P108" s="381">
        <v>104</v>
      </c>
      <c r="Q108" t="s">
        <v>1135</v>
      </c>
      <c r="R108" t="s">
        <v>1136</v>
      </c>
    </row>
    <row r="109" spans="1:18" x14ac:dyDescent="0.25">
      <c r="A109" s="381">
        <v>105</v>
      </c>
      <c r="B109" t="s">
        <v>194</v>
      </c>
      <c r="C109" t="s">
        <v>0</v>
      </c>
      <c r="D109" t="s">
        <v>194</v>
      </c>
      <c r="E109" t="s">
        <v>195</v>
      </c>
      <c r="P109" s="381">
        <v>105</v>
      </c>
      <c r="Q109" t="s">
        <v>1137</v>
      </c>
      <c r="R109" t="s">
        <v>1138</v>
      </c>
    </row>
    <row r="110" spans="1:18" x14ac:dyDescent="0.25">
      <c r="A110" s="381">
        <v>106</v>
      </c>
      <c r="B110" t="s">
        <v>2</v>
      </c>
      <c r="C110" t="s">
        <v>1</v>
      </c>
      <c r="D110" t="s">
        <v>2</v>
      </c>
      <c r="E110" t="s">
        <v>196</v>
      </c>
      <c r="P110" s="381">
        <v>106</v>
      </c>
      <c r="Q110" t="s">
        <v>1139</v>
      </c>
      <c r="R110" t="s">
        <v>1140</v>
      </c>
    </row>
    <row r="111" spans="1:18" x14ac:dyDescent="0.25">
      <c r="A111" s="381">
        <v>107</v>
      </c>
      <c r="B111" t="s">
        <v>197</v>
      </c>
      <c r="C111" t="s">
        <v>3</v>
      </c>
      <c r="D111" t="s">
        <v>197</v>
      </c>
      <c r="E111" t="s">
        <v>198</v>
      </c>
      <c r="P111" s="381">
        <v>107</v>
      </c>
      <c r="Q111" t="s">
        <v>1141</v>
      </c>
      <c r="R111" t="s">
        <v>1142</v>
      </c>
    </row>
    <row r="112" spans="1:18" x14ac:dyDescent="0.25">
      <c r="A112" s="381">
        <v>108</v>
      </c>
      <c r="B112" t="s">
        <v>133</v>
      </c>
      <c r="C112" t="s">
        <v>133</v>
      </c>
      <c r="D112" t="s">
        <v>133</v>
      </c>
      <c r="E112" t="s">
        <v>133</v>
      </c>
      <c r="P112" s="381">
        <v>108</v>
      </c>
      <c r="Q112" t="s">
        <v>1143</v>
      </c>
      <c r="R112" t="s">
        <v>1144</v>
      </c>
    </row>
    <row r="113" spans="1:18" x14ac:dyDescent="0.25">
      <c r="A113" s="381">
        <v>109</v>
      </c>
      <c r="B113" t="s">
        <v>133</v>
      </c>
      <c r="C113" t="s">
        <v>133</v>
      </c>
      <c r="D113" t="s">
        <v>133</v>
      </c>
      <c r="E113" t="s">
        <v>133</v>
      </c>
      <c r="P113" s="381">
        <v>109</v>
      </c>
      <c r="Q113" t="s">
        <v>1145</v>
      </c>
      <c r="R113" t="s">
        <v>1146</v>
      </c>
    </row>
    <row r="114" spans="1:18" x14ac:dyDescent="0.25">
      <c r="A114" s="381">
        <v>110</v>
      </c>
      <c r="B114" t="s">
        <v>133</v>
      </c>
      <c r="C114" t="s">
        <v>133</v>
      </c>
      <c r="D114" t="s">
        <v>133</v>
      </c>
      <c r="E114" t="s">
        <v>133</v>
      </c>
      <c r="P114" s="381">
        <v>110</v>
      </c>
      <c r="Q114" t="s">
        <v>1147</v>
      </c>
      <c r="R114" t="s">
        <v>1148</v>
      </c>
    </row>
    <row r="115" spans="1:18" x14ac:dyDescent="0.25">
      <c r="A115" s="381">
        <v>111</v>
      </c>
      <c r="B115" t="s">
        <v>133</v>
      </c>
      <c r="C115" t="s">
        <v>133</v>
      </c>
      <c r="D115" t="s">
        <v>133</v>
      </c>
      <c r="E115" t="s">
        <v>133</v>
      </c>
      <c r="P115" s="381">
        <v>111</v>
      </c>
      <c r="Q115" t="s">
        <v>1149</v>
      </c>
      <c r="R115" t="s">
        <v>1150</v>
      </c>
    </row>
    <row r="116" spans="1:18" x14ac:dyDescent="0.25">
      <c r="A116" s="381">
        <v>112</v>
      </c>
      <c r="B116" t="s">
        <v>133</v>
      </c>
      <c r="C116" t="s">
        <v>133</v>
      </c>
      <c r="D116" t="s">
        <v>133</v>
      </c>
      <c r="E116" t="s">
        <v>133</v>
      </c>
      <c r="P116" s="381">
        <v>112</v>
      </c>
      <c r="Q116" t="s">
        <v>1151</v>
      </c>
      <c r="R116" t="s">
        <v>1152</v>
      </c>
    </row>
    <row r="117" spans="1:18" x14ac:dyDescent="0.25">
      <c r="A117" s="381">
        <v>113</v>
      </c>
      <c r="B117" t="s">
        <v>133</v>
      </c>
      <c r="C117" t="s">
        <v>133</v>
      </c>
      <c r="D117" t="s">
        <v>133</v>
      </c>
      <c r="E117" t="s">
        <v>133</v>
      </c>
      <c r="P117" s="381">
        <v>113</v>
      </c>
      <c r="Q117" t="s">
        <v>1153</v>
      </c>
      <c r="R117" t="s">
        <v>1154</v>
      </c>
    </row>
    <row r="118" spans="1:18" x14ac:dyDescent="0.25">
      <c r="A118" s="381">
        <v>114</v>
      </c>
      <c r="B118" t="s">
        <v>133</v>
      </c>
      <c r="C118" t="s">
        <v>133</v>
      </c>
      <c r="D118" t="s">
        <v>133</v>
      </c>
      <c r="E118" t="s">
        <v>133</v>
      </c>
      <c r="P118" s="381">
        <v>114</v>
      </c>
      <c r="Q118" t="s">
        <v>1155</v>
      </c>
      <c r="R118" t="s">
        <v>1156</v>
      </c>
    </row>
    <row r="119" spans="1:18" x14ac:dyDescent="0.25">
      <c r="A119" s="381">
        <v>115</v>
      </c>
      <c r="B119" t="s">
        <v>133</v>
      </c>
      <c r="C119" t="s">
        <v>133</v>
      </c>
      <c r="D119" t="s">
        <v>133</v>
      </c>
      <c r="E119" t="s">
        <v>133</v>
      </c>
      <c r="P119" s="381">
        <v>115</v>
      </c>
      <c r="Q119" t="s">
        <v>1157</v>
      </c>
      <c r="R119" t="s">
        <v>1158</v>
      </c>
    </row>
    <row r="120" spans="1:18" x14ac:dyDescent="0.25">
      <c r="A120" s="381">
        <v>116</v>
      </c>
      <c r="B120" t="s">
        <v>133</v>
      </c>
      <c r="C120" t="s">
        <v>133</v>
      </c>
      <c r="D120" t="s">
        <v>133</v>
      </c>
      <c r="E120" t="s">
        <v>133</v>
      </c>
      <c r="P120" s="381">
        <v>116</v>
      </c>
      <c r="Q120" t="s">
        <v>1159</v>
      </c>
      <c r="R120" t="s">
        <v>1160</v>
      </c>
    </row>
    <row r="121" spans="1:18" x14ac:dyDescent="0.25">
      <c r="A121" s="381">
        <v>117</v>
      </c>
      <c r="B121" t="s">
        <v>133</v>
      </c>
      <c r="C121" t="s">
        <v>133</v>
      </c>
      <c r="D121" t="s">
        <v>133</v>
      </c>
      <c r="E121" t="s">
        <v>133</v>
      </c>
      <c r="P121" s="381">
        <v>117</v>
      </c>
      <c r="Q121" t="s">
        <v>1161</v>
      </c>
      <c r="R121" t="s">
        <v>1162</v>
      </c>
    </row>
    <row r="122" spans="1:18" x14ac:dyDescent="0.25">
      <c r="A122" s="381">
        <v>118</v>
      </c>
      <c r="B122" t="s">
        <v>133</v>
      </c>
      <c r="C122" t="s">
        <v>133</v>
      </c>
      <c r="D122" t="s">
        <v>133</v>
      </c>
      <c r="E122" t="s">
        <v>133</v>
      </c>
      <c r="P122" s="381">
        <v>118</v>
      </c>
      <c r="Q122" t="s">
        <v>1163</v>
      </c>
      <c r="R122" t="s">
        <v>1164</v>
      </c>
    </row>
    <row r="123" spans="1:18" x14ac:dyDescent="0.25">
      <c r="A123" s="381">
        <v>119</v>
      </c>
      <c r="B123" t="s">
        <v>133</v>
      </c>
      <c r="C123" t="s">
        <v>133</v>
      </c>
      <c r="D123" t="s">
        <v>133</v>
      </c>
      <c r="E123" t="s">
        <v>133</v>
      </c>
      <c r="P123" s="381">
        <v>119</v>
      </c>
      <c r="Q123" t="s">
        <v>1165</v>
      </c>
      <c r="R123" t="s">
        <v>1166</v>
      </c>
    </row>
    <row r="124" spans="1:18" x14ac:dyDescent="0.25">
      <c r="A124" s="381">
        <v>120</v>
      </c>
      <c r="B124" t="s">
        <v>133</v>
      </c>
      <c r="C124" t="s">
        <v>133</v>
      </c>
      <c r="D124" t="s">
        <v>133</v>
      </c>
      <c r="E124" t="s">
        <v>133</v>
      </c>
      <c r="P124" s="381">
        <v>120</v>
      </c>
      <c r="Q124" t="s">
        <v>1167</v>
      </c>
      <c r="R124" t="s">
        <v>1168</v>
      </c>
    </row>
    <row r="125" spans="1:18" x14ac:dyDescent="0.25">
      <c r="A125" s="381">
        <v>151</v>
      </c>
      <c r="B125" t="s">
        <v>199</v>
      </c>
      <c r="C125" t="s">
        <v>4</v>
      </c>
      <c r="D125" t="s">
        <v>199</v>
      </c>
      <c r="E125" t="s">
        <v>200</v>
      </c>
      <c r="P125" s="381">
        <v>121</v>
      </c>
      <c r="Q125" t="s">
        <v>1169</v>
      </c>
      <c r="R125" t="s">
        <v>1170</v>
      </c>
    </row>
    <row r="126" spans="1:18" x14ac:dyDescent="0.25">
      <c r="A126" s="381">
        <v>152</v>
      </c>
      <c r="B126" t="s">
        <v>201</v>
      </c>
      <c r="C126" t="s">
        <v>5</v>
      </c>
      <c r="D126" t="s">
        <v>201</v>
      </c>
      <c r="E126" t="s">
        <v>202</v>
      </c>
      <c r="P126" s="381">
        <v>122</v>
      </c>
      <c r="Q126" t="s">
        <v>1171</v>
      </c>
      <c r="R126" t="s">
        <v>1172</v>
      </c>
    </row>
    <row r="127" spans="1:18" x14ac:dyDescent="0.25">
      <c r="A127" s="381">
        <v>153</v>
      </c>
      <c r="B127" t="s">
        <v>203</v>
      </c>
      <c r="C127" t="s">
        <v>6</v>
      </c>
      <c r="D127" t="s">
        <v>203</v>
      </c>
      <c r="E127" t="s">
        <v>204</v>
      </c>
      <c r="P127" s="381">
        <v>123</v>
      </c>
      <c r="Q127" t="s">
        <v>1173</v>
      </c>
      <c r="R127" t="s">
        <v>1174</v>
      </c>
    </row>
    <row r="128" spans="1:18" x14ac:dyDescent="0.25">
      <c r="A128" s="381">
        <v>154</v>
      </c>
      <c r="B128" t="s">
        <v>205</v>
      </c>
      <c r="C128" t="s">
        <v>7</v>
      </c>
      <c r="D128" t="s">
        <v>205</v>
      </c>
      <c r="E128" t="s">
        <v>206</v>
      </c>
      <c r="P128" s="381">
        <v>124</v>
      </c>
      <c r="Q128" t="s">
        <v>1175</v>
      </c>
      <c r="R128" t="s">
        <v>1176</v>
      </c>
    </row>
    <row r="129" spans="1:18" x14ac:dyDescent="0.25">
      <c r="A129" s="381">
        <v>155</v>
      </c>
      <c r="B129" t="s">
        <v>207</v>
      </c>
      <c r="C129" t="s">
        <v>8</v>
      </c>
      <c r="D129" t="s">
        <v>207</v>
      </c>
      <c r="E129" t="s">
        <v>208</v>
      </c>
      <c r="P129" s="381">
        <v>125</v>
      </c>
      <c r="Q129" t="s">
        <v>1177</v>
      </c>
      <c r="R129" t="s">
        <v>1178</v>
      </c>
    </row>
    <row r="130" spans="1:18" x14ac:dyDescent="0.25">
      <c r="A130" s="381">
        <v>156</v>
      </c>
      <c r="B130" t="s">
        <v>209</v>
      </c>
      <c r="C130" t="s">
        <v>9</v>
      </c>
      <c r="D130" t="s">
        <v>209</v>
      </c>
      <c r="E130" t="s">
        <v>210</v>
      </c>
      <c r="P130" s="381">
        <v>126</v>
      </c>
      <c r="Q130" t="s">
        <v>1179</v>
      </c>
      <c r="R130" t="s">
        <v>1180</v>
      </c>
    </row>
    <row r="131" spans="1:18" x14ac:dyDescent="0.25">
      <c r="A131" s="381">
        <v>157</v>
      </c>
      <c r="B131" t="s">
        <v>133</v>
      </c>
      <c r="C131" t="s">
        <v>133</v>
      </c>
      <c r="D131" t="s">
        <v>133</v>
      </c>
      <c r="E131" t="s">
        <v>133</v>
      </c>
      <c r="P131" s="381">
        <v>127</v>
      </c>
      <c r="Q131" t="s">
        <v>900</v>
      </c>
      <c r="R131" t="s">
        <v>1181</v>
      </c>
    </row>
    <row r="132" spans="1:18" x14ac:dyDescent="0.25">
      <c r="A132" s="381">
        <v>158</v>
      </c>
      <c r="B132" t="s">
        <v>133</v>
      </c>
      <c r="C132" t="s">
        <v>133</v>
      </c>
      <c r="D132" t="s">
        <v>133</v>
      </c>
      <c r="E132" t="s">
        <v>133</v>
      </c>
      <c r="P132" s="381">
        <v>128</v>
      </c>
      <c r="Q132" t="s">
        <v>1182</v>
      </c>
      <c r="R132" t="s">
        <v>1183</v>
      </c>
    </row>
    <row r="133" spans="1:18" x14ac:dyDescent="0.25">
      <c r="A133" s="381">
        <v>159</v>
      </c>
      <c r="B133" t="s">
        <v>133</v>
      </c>
      <c r="C133" t="s">
        <v>133</v>
      </c>
      <c r="D133" t="s">
        <v>133</v>
      </c>
      <c r="E133" t="s">
        <v>133</v>
      </c>
      <c r="P133" s="381">
        <v>129</v>
      </c>
      <c r="Q133" t="s">
        <v>1184</v>
      </c>
      <c r="R133" t="s">
        <v>1185</v>
      </c>
    </row>
    <row r="134" spans="1:18" x14ac:dyDescent="0.25">
      <c r="A134" s="381">
        <v>160</v>
      </c>
      <c r="B134" t="s">
        <v>133</v>
      </c>
      <c r="C134" t="s">
        <v>133</v>
      </c>
      <c r="D134" t="s">
        <v>133</v>
      </c>
      <c r="E134" t="s">
        <v>133</v>
      </c>
      <c r="P134" s="381">
        <v>130</v>
      </c>
      <c r="Q134" t="s">
        <v>1186</v>
      </c>
      <c r="R134" t="s">
        <v>1187</v>
      </c>
    </row>
    <row r="135" spans="1:18" x14ac:dyDescent="0.25">
      <c r="A135" s="381">
        <v>161</v>
      </c>
      <c r="B135" t="s">
        <v>211</v>
      </c>
      <c r="C135" t="s">
        <v>212</v>
      </c>
      <c r="D135" t="s">
        <v>211</v>
      </c>
      <c r="E135" t="s">
        <v>213</v>
      </c>
      <c r="P135" s="381">
        <v>131</v>
      </c>
      <c r="Q135" t="s">
        <v>1188</v>
      </c>
      <c r="R135" t="s">
        <v>1189</v>
      </c>
    </row>
    <row r="136" spans="1:18" x14ac:dyDescent="0.25">
      <c r="A136" s="381">
        <v>162</v>
      </c>
      <c r="B136" t="s">
        <v>214</v>
      </c>
      <c r="C136" t="s">
        <v>215</v>
      </c>
      <c r="D136" t="s">
        <v>214</v>
      </c>
      <c r="E136" t="s">
        <v>216</v>
      </c>
      <c r="P136" s="381">
        <v>132</v>
      </c>
      <c r="Q136" t="s">
        <v>1190</v>
      </c>
      <c r="R136" t="s">
        <v>1191</v>
      </c>
    </row>
    <row r="137" spans="1:18" x14ac:dyDescent="0.25">
      <c r="A137" s="381">
        <v>163</v>
      </c>
      <c r="B137" t="s">
        <v>217</v>
      </c>
      <c r="C137" t="s">
        <v>218</v>
      </c>
      <c r="D137" t="s">
        <v>217</v>
      </c>
      <c r="E137" t="s">
        <v>219</v>
      </c>
      <c r="P137" s="381">
        <v>133</v>
      </c>
      <c r="Q137" t="s">
        <v>1192</v>
      </c>
      <c r="R137" t="s">
        <v>1193</v>
      </c>
    </row>
    <row r="138" spans="1:18" x14ac:dyDescent="0.25">
      <c r="A138" s="381">
        <v>164</v>
      </c>
      <c r="B138" t="s">
        <v>220</v>
      </c>
      <c r="C138" t="s">
        <v>221</v>
      </c>
      <c r="D138" t="s">
        <v>220</v>
      </c>
      <c r="E138" t="s">
        <v>222</v>
      </c>
      <c r="P138" s="381">
        <v>134</v>
      </c>
      <c r="Q138" t="s">
        <v>1194</v>
      </c>
      <c r="R138" t="s">
        <v>1195</v>
      </c>
    </row>
    <row r="139" spans="1:18" x14ac:dyDescent="0.25">
      <c r="A139" s="381">
        <v>165</v>
      </c>
      <c r="B139" t="s">
        <v>223</v>
      </c>
      <c r="C139" t="s">
        <v>224</v>
      </c>
      <c r="D139" t="s">
        <v>223</v>
      </c>
      <c r="E139" t="s">
        <v>225</v>
      </c>
      <c r="P139" s="381">
        <v>135</v>
      </c>
      <c r="Q139" t="s">
        <v>1196</v>
      </c>
      <c r="R139" t="s">
        <v>1197</v>
      </c>
    </row>
    <row r="140" spans="1:18" x14ac:dyDescent="0.25">
      <c r="A140" s="381">
        <v>166</v>
      </c>
      <c r="B140" t="s">
        <v>133</v>
      </c>
      <c r="C140" t="s">
        <v>133</v>
      </c>
      <c r="D140" t="s">
        <v>133</v>
      </c>
      <c r="E140" t="s">
        <v>133</v>
      </c>
      <c r="P140" s="381">
        <v>136</v>
      </c>
      <c r="Q140" t="s">
        <v>1198</v>
      </c>
      <c r="R140" t="s">
        <v>1199</v>
      </c>
    </row>
    <row r="141" spans="1:18" x14ac:dyDescent="0.25">
      <c r="A141" s="381">
        <v>167</v>
      </c>
      <c r="B141" t="s">
        <v>133</v>
      </c>
      <c r="C141" t="s">
        <v>133</v>
      </c>
      <c r="D141" t="s">
        <v>133</v>
      </c>
      <c r="E141" t="s">
        <v>133</v>
      </c>
      <c r="P141" s="381">
        <v>137</v>
      </c>
      <c r="Q141" t="s">
        <v>1200</v>
      </c>
      <c r="R141" t="s">
        <v>1201</v>
      </c>
    </row>
    <row r="142" spans="1:18" x14ac:dyDescent="0.25">
      <c r="A142" s="381">
        <v>168</v>
      </c>
      <c r="B142" t="s">
        <v>133</v>
      </c>
      <c r="C142" t="s">
        <v>133</v>
      </c>
      <c r="D142" t="s">
        <v>133</v>
      </c>
      <c r="E142" t="s">
        <v>133</v>
      </c>
      <c r="P142" s="381">
        <v>138</v>
      </c>
      <c r="Q142" t="s">
        <v>1202</v>
      </c>
      <c r="R142" t="s">
        <v>1203</v>
      </c>
    </row>
    <row r="143" spans="1:18" x14ac:dyDescent="0.25">
      <c r="A143" s="381">
        <v>169</v>
      </c>
      <c r="B143" t="s">
        <v>133</v>
      </c>
      <c r="C143" t="s">
        <v>133</v>
      </c>
      <c r="D143" t="s">
        <v>133</v>
      </c>
      <c r="E143" t="s">
        <v>133</v>
      </c>
      <c r="P143" s="381">
        <v>139</v>
      </c>
      <c r="Q143" t="s">
        <v>1204</v>
      </c>
      <c r="R143" t="s">
        <v>1205</v>
      </c>
    </row>
    <row r="144" spans="1:18" x14ac:dyDescent="0.25">
      <c r="A144" s="381">
        <v>170</v>
      </c>
      <c r="B144" t="s">
        <v>133</v>
      </c>
      <c r="C144" t="s">
        <v>133</v>
      </c>
      <c r="D144" t="s">
        <v>133</v>
      </c>
      <c r="E144" t="s">
        <v>133</v>
      </c>
      <c r="P144" s="381">
        <v>140</v>
      </c>
      <c r="Q144" t="s">
        <v>1206</v>
      </c>
      <c r="R144" t="s">
        <v>1207</v>
      </c>
    </row>
    <row r="145" spans="1:18" x14ac:dyDescent="0.25">
      <c r="A145" s="381">
        <v>171</v>
      </c>
      <c r="B145" t="s">
        <v>226</v>
      </c>
      <c r="C145" t="s">
        <v>227</v>
      </c>
      <c r="D145" t="s">
        <v>226</v>
      </c>
      <c r="E145" t="s">
        <v>228</v>
      </c>
      <c r="P145" s="381">
        <v>141</v>
      </c>
      <c r="Q145" t="s">
        <v>1208</v>
      </c>
      <c r="R145" t="s">
        <v>1209</v>
      </c>
    </row>
    <row r="146" spans="1:18" x14ac:dyDescent="0.25">
      <c r="A146" s="381">
        <v>172</v>
      </c>
      <c r="B146" t="s">
        <v>229</v>
      </c>
      <c r="C146" t="s">
        <v>230</v>
      </c>
      <c r="D146" t="s">
        <v>229</v>
      </c>
      <c r="E146" t="s">
        <v>229</v>
      </c>
      <c r="P146" s="381">
        <v>142</v>
      </c>
      <c r="Q146" t="s">
        <v>1210</v>
      </c>
      <c r="R146" t="s">
        <v>1211</v>
      </c>
    </row>
    <row r="147" spans="1:18" x14ac:dyDescent="0.25">
      <c r="A147" s="381">
        <v>173</v>
      </c>
      <c r="B147" t="s">
        <v>133</v>
      </c>
      <c r="C147" t="s">
        <v>133</v>
      </c>
      <c r="D147" t="s">
        <v>133</v>
      </c>
      <c r="E147" t="s">
        <v>133</v>
      </c>
      <c r="P147" s="381">
        <v>143</v>
      </c>
      <c r="Q147" t="s">
        <v>1212</v>
      </c>
      <c r="R147" t="s">
        <v>1213</v>
      </c>
    </row>
    <row r="148" spans="1:18" x14ac:dyDescent="0.25">
      <c r="A148" s="381">
        <v>174</v>
      </c>
      <c r="B148" t="s">
        <v>133</v>
      </c>
      <c r="C148" t="s">
        <v>133</v>
      </c>
      <c r="D148" t="s">
        <v>133</v>
      </c>
      <c r="E148" t="s">
        <v>133</v>
      </c>
      <c r="P148" s="381">
        <v>144</v>
      </c>
      <c r="Q148" t="s">
        <v>1214</v>
      </c>
      <c r="R148" t="s">
        <v>1215</v>
      </c>
    </row>
    <row r="149" spans="1:18" x14ac:dyDescent="0.25">
      <c r="A149" s="381">
        <v>175</v>
      </c>
      <c r="B149" t="s">
        <v>133</v>
      </c>
      <c r="C149" t="s">
        <v>133</v>
      </c>
      <c r="D149" t="s">
        <v>133</v>
      </c>
      <c r="E149" t="s">
        <v>133</v>
      </c>
      <c r="P149" s="381">
        <v>145</v>
      </c>
      <c r="Q149" t="s">
        <v>1216</v>
      </c>
      <c r="R149" t="s">
        <v>1217</v>
      </c>
    </row>
    <row r="150" spans="1:18" x14ac:dyDescent="0.25">
      <c r="A150" s="381">
        <v>176</v>
      </c>
      <c r="B150" t="s">
        <v>133</v>
      </c>
      <c r="C150" t="s">
        <v>133</v>
      </c>
      <c r="D150" t="s">
        <v>133</v>
      </c>
      <c r="E150" t="s">
        <v>133</v>
      </c>
      <c r="P150" s="381">
        <v>146</v>
      </c>
      <c r="Q150" t="s">
        <v>1218</v>
      </c>
      <c r="R150" t="s">
        <v>1219</v>
      </c>
    </row>
    <row r="151" spans="1:18" x14ac:dyDescent="0.25">
      <c r="A151" s="381">
        <v>177</v>
      </c>
      <c r="B151" t="s">
        <v>133</v>
      </c>
      <c r="C151" t="s">
        <v>133</v>
      </c>
      <c r="D151" t="s">
        <v>133</v>
      </c>
      <c r="E151" t="s">
        <v>133</v>
      </c>
      <c r="P151" s="381">
        <v>147</v>
      </c>
      <c r="Q151" t="s">
        <v>1220</v>
      </c>
      <c r="R151" t="s">
        <v>1221</v>
      </c>
    </row>
    <row r="152" spans="1:18" x14ac:dyDescent="0.25">
      <c r="A152" s="381">
        <v>178</v>
      </c>
      <c r="B152" t="s">
        <v>133</v>
      </c>
      <c r="C152" t="s">
        <v>133</v>
      </c>
      <c r="D152" t="s">
        <v>133</v>
      </c>
      <c r="E152" t="s">
        <v>133</v>
      </c>
      <c r="P152" s="381">
        <v>148</v>
      </c>
      <c r="Q152" t="s">
        <v>1222</v>
      </c>
      <c r="R152" t="s">
        <v>1223</v>
      </c>
    </row>
    <row r="153" spans="1:18" x14ac:dyDescent="0.25">
      <c r="A153" s="381">
        <v>179</v>
      </c>
      <c r="B153" t="s">
        <v>133</v>
      </c>
      <c r="C153" t="s">
        <v>133</v>
      </c>
      <c r="D153" t="s">
        <v>133</v>
      </c>
      <c r="E153" t="s">
        <v>133</v>
      </c>
      <c r="P153" s="381">
        <v>149</v>
      </c>
      <c r="Q153" t="s">
        <v>901</v>
      </c>
      <c r="R153" t="s">
        <v>1224</v>
      </c>
    </row>
    <row r="154" spans="1:18" x14ac:dyDescent="0.25">
      <c r="A154" s="381">
        <v>180</v>
      </c>
      <c r="B154" t="s">
        <v>133</v>
      </c>
      <c r="C154" t="s">
        <v>133</v>
      </c>
      <c r="D154" t="s">
        <v>133</v>
      </c>
      <c r="E154" t="s">
        <v>133</v>
      </c>
      <c r="P154" s="381">
        <v>150</v>
      </c>
      <c r="Q154" t="s">
        <v>898</v>
      </c>
      <c r="R154" t="s">
        <v>1225</v>
      </c>
    </row>
    <row r="155" spans="1:18" x14ac:dyDescent="0.25">
      <c r="A155" s="381">
        <v>201</v>
      </c>
      <c r="B155" t="s">
        <v>231</v>
      </c>
      <c r="C155" t="s">
        <v>11</v>
      </c>
      <c r="D155" t="s">
        <v>12</v>
      </c>
      <c r="E155" t="s">
        <v>12</v>
      </c>
      <c r="P155" s="381">
        <v>151</v>
      </c>
      <c r="Q155" t="s">
        <v>1226</v>
      </c>
      <c r="R155" t="s">
        <v>1227</v>
      </c>
    </row>
    <row r="156" spans="1:18" x14ac:dyDescent="0.25">
      <c r="A156" s="381">
        <v>2201</v>
      </c>
      <c r="B156" t="s">
        <v>232</v>
      </c>
      <c r="C156" t="s">
        <v>233</v>
      </c>
      <c r="D156" t="s">
        <v>786</v>
      </c>
      <c r="E156" t="s">
        <v>724</v>
      </c>
      <c r="H156" s="381" t="s">
        <v>576</v>
      </c>
      <c r="P156" s="381">
        <v>152</v>
      </c>
      <c r="Q156" t="s">
        <v>1228</v>
      </c>
      <c r="R156" t="s">
        <v>1229</v>
      </c>
    </row>
    <row r="157" spans="1:18" x14ac:dyDescent="0.25">
      <c r="A157" s="381">
        <v>73201</v>
      </c>
      <c r="B157" t="s">
        <v>234</v>
      </c>
      <c r="C157" t="s">
        <v>235</v>
      </c>
      <c r="D157" t="s">
        <v>236</v>
      </c>
      <c r="E157" t="s">
        <v>236</v>
      </c>
      <c r="H157" s="381" t="s">
        <v>576</v>
      </c>
      <c r="P157" s="381">
        <v>153</v>
      </c>
      <c r="Q157" t="s">
        <v>1230</v>
      </c>
      <c r="R157" t="s">
        <v>1231</v>
      </c>
    </row>
    <row r="158" spans="1:18" x14ac:dyDescent="0.25">
      <c r="A158" s="381">
        <v>81201</v>
      </c>
      <c r="B158" t="s">
        <v>237</v>
      </c>
      <c r="C158" t="s">
        <v>238</v>
      </c>
      <c r="D158" t="s">
        <v>239</v>
      </c>
      <c r="E158" t="s">
        <v>239</v>
      </c>
      <c r="H158" s="381" t="s">
        <v>576</v>
      </c>
      <c r="P158" s="381">
        <v>154</v>
      </c>
      <c r="Q158" t="s">
        <v>1232</v>
      </c>
      <c r="R158" t="s">
        <v>1233</v>
      </c>
    </row>
    <row r="159" spans="1:18" x14ac:dyDescent="0.25">
      <c r="A159" s="381">
        <v>71201</v>
      </c>
      <c r="B159" t="s">
        <v>240</v>
      </c>
      <c r="C159" t="s">
        <v>241</v>
      </c>
      <c r="D159" t="s">
        <v>242</v>
      </c>
      <c r="E159" t="s">
        <v>242</v>
      </c>
      <c r="H159" s="381" t="s">
        <v>576</v>
      </c>
      <c r="P159" s="381">
        <v>155</v>
      </c>
      <c r="Q159" t="s">
        <v>1234</v>
      </c>
      <c r="R159" t="s">
        <v>1235</v>
      </c>
    </row>
    <row r="160" spans="1:18" x14ac:dyDescent="0.25">
      <c r="A160" s="381">
        <v>5201</v>
      </c>
      <c r="B160" t="s">
        <v>243</v>
      </c>
      <c r="C160" t="s">
        <v>244</v>
      </c>
      <c r="D160" t="s">
        <v>787</v>
      </c>
      <c r="E160" t="s">
        <v>725</v>
      </c>
      <c r="H160" s="381" t="s">
        <v>576</v>
      </c>
      <c r="P160" s="381">
        <v>156</v>
      </c>
      <c r="Q160" t="s">
        <v>1236</v>
      </c>
      <c r="R160" t="s">
        <v>1237</v>
      </c>
    </row>
    <row r="161" spans="1:18" x14ac:dyDescent="0.25">
      <c r="A161" s="381">
        <v>34201</v>
      </c>
      <c r="B161" t="s">
        <v>245</v>
      </c>
      <c r="C161" t="s">
        <v>246</v>
      </c>
      <c r="D161" t="s">
        <v>788</v>
      </c>
      <c r="E161" t="s">
        <v>726</v>
      </c>
      <c r="H161" s="381" t="s">
        <v>576</v>
      </c>
      <c r="P161" s="381">
        <v>157</v>
      </c>
      <c r="Q161" t="s">
        <v>896</v>
      </c>
      <c r="R161" t="s">
        <v>1238</v>
      </c>
    </row>
    <row r="162" spans="1:18" x14ac:dyDescent="0.25">
      <c r="A162" s="381">
        <v>86201</v>
      </c>
      <c r="B162" t="s">
        <v>247</v>
      </c>
      <c r="C162" t="s">
        <v>248</v>
      </c>
      <c r="D162" t="s">
        <v>249</v>
      </c>
      <c r="E162" t="s">
        <v>249</v>
      </c>
      <c r="H162" s="381" t="s">
        <v>576</v>
      </c>
      <c r="P162" s="381">
        <v>158</v>
      </c>
      <c r="Q162" t="s">
        <v>1239</v>
      </c>
      <c r="R162" t="s">
        <v>1240</v>
      </c>
    </row>
    <row r="163" spans="1:18" x14ac:dyDescent="0.25">
      <c r="A163" s="381">
        <v>72201</v>
      </c>
      <c r="B163" t="s">
        <v>250</v>
      </c>
      <c r="C163" t="s">
        <v>251</v>
      </c>
      <c r="D163" t="s">
        <v>252</v>
      </c>
      <c r="E163" t="s">
        <v>252</v>
      </c>
      <c r="H163" s="381" t="s">
        <v>576</v>
      </c>
      <c r="P163" s="381">
        <v>159</v>
      </c>
      <c r="Q163" t="s">
        <v>1241</v>
      </c>
      <c r="R163" t="s">
        <v>1242</v>
      </c>
    </row>
    <row r="164" spans="1:18" x14ac:dyDescent="0.25">
      <c r="A164" s="381">
        <v>92201</v>
      </c>
      <c r="B164" t="s">
        <v>253</v>
      </c>
      <c r="C164" t="s">
        <v>254</v>
      </c>
      <c r="D164" t="s">
        <v>255</v>
      </c>
      <c r="E164" t="s">
        <v>255</v>
      </c>
      <c r="H164" s="381" t="s">
        <v>576</v>
      </c>
      <c r="P164" s="381">
        <v>160</v>
      </c>
      <c r="Q164" t="s">
        <v>1243</v>
      </c>
      <c r="R164" t="s">
        <v>1244</v>
      </c>
    </row>
    <row r="165" spans="1:18" x14ac:dyDescent="0.25">
      <c r="A165" s="381">
        <v>8201</v>
      </c>
      <c r="B165" t="s">
        <v>256</v>
      </c>
      <c r="C165" t="s">
        <v>257</v>
      </c>
      <c r="D165" t="s">
        <v>789</v>
      </c>
      <c r="E165" t="s">
        <v>727</v>
      </c>
      <c r="H165" s="381" t="s">
        <v>576</v>
      </c>
      <c r="P165" s="381">
        <v>161</v>
      </c>
      <c r="Q165" t="s">
        <v>1245</v>
      </c>
      <c r="R165" t="s">
        <v>1246</v>
      </c>
    </row>
    <row r="166" spans="1:18" x14ac:dyDescent="0.25">
      <c r="A166" s="381">
        <v>202</v>
      </c>
      <c r="B166" t="s">
        <v>258</v>
      </c>
      <c r="C166" t="s">
        <v>13</v>
      </c>
      <c r="D166" t="s">
        <v>14</v>
      </c>
      <c r="E166" t="s">
        <v>14</v>
      </c>
      <c r="P166" s="381">
        <v>162</v>
      </c>
      <c r="Q166" t="s">
        <v>1247</v>
      </c>
      <c r="R166" t="s">
        <v>1248</v>
      </c>
    </row>
    <row r="167" spans="1:18" x14ac:dyDescent="0.25">
      <c r="A167" s="381">
        <v>44202</v>
      </c>
      <c r="B167" t="s">
        <v>259</v>
      </c>
      <c r="C167" t="s">
        <v>260</v>
      </c>
      <c r="D167" t="s">
        <v>790</v>
      </c>
      <c r="E167" t="s">
        <v>728</v>
      </c>
      <c r="H167" s="381" t="s">
        <v>575</v>
      </c>
      <c r="P167" s="381">
        <v>163</v>
      </c>
      <c r="Q167" t="s">
        <v>1249</v>
      </c>
      <c r="R167" t="s">
        <v>1250</v>
      </c>
    </row>
    <row r="168" spans="1:18" x14ac:dyDescent="0.25">
      <c r="A168" s="381">
        <v>71202</v>
      </c>
      <c r="B168" t="s">
        <v>261</v>
      </c>
      <c r="C168" t="s">
        <v>262</v>
      </c>
      <c r="D168" t="s">
        <v>263</v>
      </c>
      <c r="E168" t="s">
        <v>263</v>
      </c>
      <c r="H168" s="381" t="s">
        <v>575</v>
      </c>
      <c r="P168" s="381">
        <v>164</v>
      </c>
      <c r="Q168" t="s">
        <v>1251</v>
      </c>
      <c r="R168" t="s">
        <v>1252</v>
      </c>
    </row>
    <row r="169" spans="1:18" x14ac:dyDescent="0.25">
      <c r="A169" s="381">
        <v>84202</v>
      </c>
      <c r="B169" t="s">
        <v>264</v>
      </c>
      <c r="C169" t="s">
        <v>265</v>
      </c>
      <c r="D169" t="s">
        <v>266</v>
      </c>
      <c r="E169" t="s">
        <v>266</v>
      </c>
      <c r="H169" s="381" t="s">
        <v>575</v>
      </c>
      <c r="P169" s="381">
        <v>165</v>
      </c>
      <c r="Q169" t="s">
        <v>1253</v>
      </c>
      <c r="R169" t="s">
        <v>1254</v>
      </c>
    </row>
    <row r="170" spans="1:18" x14ac:dyDescent="0.25">
      <c r="A170" s="381">
        <v>3202</v>
      </c>
      <c r="B170" t="s">
        <v>267</v>
      </c>
      <c r="C170" t="s">
        <v>268</v>
      </c>
      <c r="D170" t="s">
        <v>791</v>
      </c>
      <c r="E170" t="s">
        <v>729</v>
      </c>
      <c r="H170" s="381" t="s">
        <v>575</v>
      </c>
      <c r="P170" s="381">
        <v>166</v>
      </c>
      <c r="Q170" t="s">
        <v>1255</v>
      </c>
      <c r="R170" t="s">
        <v>1256</v>
      </c>
    </row>
    <row r="171" spans="1:18" x14ac:dyDescent="0.25">
      <c r="A171" s="381">
        <v>73202</v>
      </c>
      <c r="B171" t="s">
        <v>269</v>
      </c>
      <c r="C171" t="s">
        <v>270</v>
      </c>
      <c r="D171" t="s">
        <v>271</v>
      </c>
      <c r="E171" t="s">
        <v>271</v>
      </c>
      <c r="H171" s="381" t="s">
        <v>575</v>
      </c>
      <c r="P171" s="381">
        <v>167</v>
      </c>
      <c r="Q171" t="s">
        <v>1257</v>
      </c>
      <c r="R171" t="s">
        <v>1258</v>
      </c>
    </row>
    <row r="172" spans="1:18" x14ac:dyDescent="0.25">
      <c r="A172" s="381">
        <v>93202</v>
      </c>
      <c r="B172" t="s">
        <v>272</v>
      </c>
      <c r="C172" t="s">
        <v>273</v>
      </c>
      <c r="D172" t="s">
        <v>274</v>
      </c>
      <c r="E172" t="s">
        <v>274</v>
      </c>
      <c r="H172" s="381" t="s">
        <v>575</v>
      </c>
      <c r="P172" s="381">
        <v>168</v>
      </c>
      <c r="Q172" t="s">
        <v>899</v>
      </c>
      <c r="R172" t="s">
        <v>1259</v>
      </c>
    </row>
    <row r="173" spans="1:18" x14ac:dyDescent="0.25">
      <c r="A173" s="381">
        <v>6202</v>
      </c>
      <c r="B173" t="s">
        <v>275</v>
      </c>
      <c r="C173" t="s">
        <v>276</v>
      </c>
      <c r="D173" t="s">
        <v>792</v>
      </c>
      <c r="E173" t="s">
        <v>730</v>
      </c>
      <c r="H173" s="381" t="s">
        <v>575</v>
      </c>
      <c r="P173" s="381">
        <v>169</v>
      </c>
      <c r="Q173" t="s">
        <v>1260</v>
      </c>
      <c r="R173" t="s">
        <v>1261</v>
      </c>
    </row>
    <row r="174" spans="1:18" x14ac:dyDescent="0.25">
      <c r="A174" s="381">
        <v>203</v>
      </c>
      <c r="B174" t="s">
        <v>1771</v>
      </c>
      <c r="C174" t="s">
        <v>277</v>
      </c>
      <c r="D174" t="s">
        <v>15</v>
      </c>
      <c r="E174" t="s">
        <v>15</v>
      </c>
      <c r="G174" t="s">
        <v>1772</v>
      </c>
      <c r="P174" s="381">
        <v>170</v>
      </c>
      <c r="Q174" t="s">
        <v>1262</v>
      </c>
      <c r="R174" t="s">
        <v>1263</v>
      </c>
    </row>
    <row r="175" spans="1:18" x14ac:dyDescent="0.25">
      <c r="A175" s="381">
        <v>44203</v>
      </c>
      <c r="B175" t="s">
        <v>1773</v>
      </c>
      <c r="C175" t="s">
        <v>1774</v>
      </c>
      <c r="D175" t="s">
        <v>1775</v>
      </c>
      <c r="E175" t="s">
        <v>1776</v>
      </c>
      <c r="G175" t="s">
        <v>1772</v>
      </c>
      <c r="H175" s="381" t="s">
        <v>575</v>
      </c>
      <c r="P175" s="381">
        <v>171</v>
      </c>
      <c r="Q175" t="s">
        <v>1264</v>
      </c>
      <c r="R175" t="s">
        <v>1265</v>
      </c>
    </row>
    <row r="176" spans="1:18" x14ac:dyDescent="0.25">
      <c r="A176" s="381">
        <v>71203</v>
      </c>
      <c r="B176" t="s">
        <v>1777</v>
      </c>
      <c r="C176" t="s">
        <v>1778</v>
      </c>
      <c r="D176" t="s">
        <v>1779</v>
      </c>
      <c r="E176" t="s">
        <v>1779</v>
      </c>
      <c r="G176" t="s">
        <v>1772</v>
      </c>
      <c r="H176" s="381" t="s">
        <v>575</v>
      </c>
      <c r="P176" s="381">
        <v>172</v>
      </c>
      <c r="Q176" t="s">
        <v>1266</v>
      </c>
      <c r="R176" t="s">
        <v>1267</v>
      </c>
    </row>
    <row r="177" spans="1:18" x14ac:dyDescent="0.25">
      <c r="A177" s="381">
        <v>84203</v>
      </c>
      <c r="B177" t="s">
        <v>1780</v>
      </c>
      <c r="C177" t="s">
        <v>1781</v>
      </c>
      <c r="D177" t="s">
        <v>1782</v>
      </c>
      <c r="E177" t="s">
        <v>1782</v>
      </c>
      <c r="G177" t="s">
        <v>1772</v>
      </c>
      <c r="H177" s="381" t="s">
        <v>575</v>
      </c>
      <c r="P177" s="381">
        <v>173</v>
      </c>
      <c r="Q177" t="s">
        <v>1268</v>
      </c>
      <c r="R177" t="s">
        <v>1269</v>
      </c>
    </row>
    <row r="178" spans="1:18" x14ac:dyDescent="0.25">
      <c r="A178" s="381">
        <v>73203</v>
      </c>
      <c r="B178" t="s">
        <v>278</v>
      </c>
      <c r="C178" t="s">
        <v>279</v>
      </c>
      <c r="D178" t="s">
        <v>280</v>
      </c>
      <c r="E178" t="s">
        <v>280</v>
      </c>
      <c r="G178" t="s">
        <v>1772</v>
      </c>
      <c r="H178" s="381" t="s">
        <v>575</v>
      </c>
      <c r="P178" s="381">
        <v>174</v>
      </c>
      <c r="Q178" t="s">
        <v>1270</v>
      </c>
      <c r="R178" t="s">
        <v>1271</v>
      </c>
    </row>
    <row r="179" spans="1:18" x14ac:dyDescent="0.25">
      <c r="A179" s="381">
        <v>6203</v>
      </c>
      <c r="B179" t="s">
        <v>1783</v>
      </c>
      <c r="C179" t="s">
        <v>1784</v>
      </c>
      <c r="D179" t="s">
        <v>1785</v>
      </c>
      <c r="E179" t="s">
        <v>1786</v>
      </c>
      <c r="G179" t="s">
        <v>1772</v>
      </c>
      <c r="H179" s="381" t="s">
        <v>575</v>
      </c>
      <c r="P179" s="381">
        <v>175</v>
      </c>
      <c r="Q179" t="s">
        <v>1272</v>
      </c>
      <c r="R179" t="s">
        <v>1273</v>
      </c>
    </row>
    <row r="180" spans="1:18" x14ac:dyDescent="0.25">
      <c r="A180" s="381">
        <v>205</v>
      </c>
      <c r="B180" t="s">
        <v>1787</v>
      </c>
      <c r="C180" t="s">
        <v>1788</v>
      </c>
      <c r="D180" t="s">
        <v>15</v>
      </c>
      <c r="E180" t="s">
        <v>15</v>
      </c>
      <c r="G180" t="s">
        <v>1789</v>
      </c>
      <c r="P180" s="381">
        <v>176</v>
      </c>
      <c r="Q180" t="s">
        <v>1274</v>
      </c>
      <c r="R180" t="s">
        <v>1275</v>
      </c>
    </row>
    <row r="181" spans="1:18" x14ac:dyDescent="0.25">
      <c r="A181" s="381">
        <v>73205</v>
      </c>
      <c r="B181" t="s">
        <v>278</v>
      </c>
      <c r="C181" t="s">
        <v>1790</v>
      </c>
      <c r="D181" t="s">
        <v>280</v>
      </c>
      <c r="E181" t="s">
        <v>280</v>
      </c>
      <c r="G181" t="s">
        <v>1789</v>
      </c>
      <c r="H181" s="381" t="s">
        <v>575</v>
      </c>
      <c r="P181" s="381">
        <v>177</v>
      </c>
      <c r="Q181" t="s">
        <v>1276</v>
      </c>
      <c r="R181" t="s">
        <v>1277</v>
      </c>
    </row>
    <row r="182" spans="1:18" x14ac:dyDescent="0.25">
      <c r="A182" s="381">
        <v>92205</v>
      </c>
      <c r="B182" t="s">
        <v>281</v>
      </c>
      <c r="C182" t="s">
        <v>1791</v>
      </c>
      <c r="D182" t="s">
        <v>282</v>
      </c>
      <c r="E182" t="s">
        <v>282</v>
      </c>
      <c r="G182" t="s">
        <v>1789</v>
      </c>
      <c r="H182" s="381" t="s">
        <v>575</v>
      </c>
      <c r="P182" s="381">
        <v>178</v>
      </c>
      <c r="Q182" t="s">
        <v>1278</v>
      </c>
      <c r="R182" t="s">
        <v>1279</v>
      </c>
    </row>
    <row r="183" spans="1:18" x14ac:dyDescent="0.25">
      <c r="A183" s="381">
        <v>3205</v>
      </c>
      <c r="B183" t="s">
        <v>283</v>
      </c>
      <c r="C183" t="s">
        <v>1792</v>
      </c>
      <c r="D183" t="s">
        <v>793</v>
      </c>
      <c r="E183" t="s">
        <v>731</v>
      </c>
      <c r="G183" t="s">
        <v>1789</v>
      </c>
      <c r="H183" s="381" t="s">
        <v>575</v>
      </c>
      <c r="P183" s="381">
        <v>179</v>
      </c>
      <c r="Q183" t="s">
        <v>1280</v>
      </c>
      <c r="R183" t="s">
        <v>1281</v>
      </c>
    </row>
    <row r="184" spans="1:18" x14ac:dyDescent="0.25">
      <c r="A184" s="381">
        <v>86205</v>
      </c>
      <c r="B184" t="s">
        <v>284</v>
      </c>
      <c r="C184" t="s">
        <v>1793</v>
      </c>
      <c r="D184" t="s">
        <v>285</v>
      </c>
      <c r="E184" t="s">
        <v>285</v>
      </c>
      <c r="G184" t="s">
        <v>1789</v>
      </c>
      <c r="P184" s="381">
        <v>180</v>
      </c>
      <c r="Q184" t="s">
        <v>1282</v>
      </c>
      <c r="R184" t="s">
        <v>1283</v>
      </c>
    </row>
    <row r="185" spans="1:18" x14ac:dyDescent="0.25">
      <c r="A185" s="381">
        <v>8205</v>
      </c>
      <c r="B185" t="s">
        <v>286</v>
      </c>
      <c r="C185" t="s">
        <v>1794</v>
      </c>
      <c r="D185" t="s">
        <v>794</v>
      </c>
      <c r="E185" t="s">
        <v>732</v>
      </c>
      <c r="G185" t="s">
        <v>1789</v>
      </c>
      <c r="H185" s="381" t="s">
        <v>575</v>
      </c>
      <c r="P185" s="381">
        <v>181</v>
      </c>
      <c r="Q185" t="s">
        <v>1284</v>
      </c>
      <c r="R185" t="s">
        <v>1285</v>
      </c>
    </row>
    <row r="186" spans="1:18" x14ac:dyDescent="0.25">
      <c r="A186" s="381">
        <v>206</v>
      </c>
      <c r="B186" t="s">
        <v>287</v>
      </c>
      <c r="C186" t="s">
        <v>16</v>
      </c>
      <c r="D186" t="s">
        <v>17</v>
      </c>
      <c r="E186" t="s">
        <v>17</v>
      </c>
      <c r="F186" t="s">
        <v>764</v>
      </c>
      <c r="H186" s="381" t="s">
        <v>575</v>
      </c>
      <c r="P186" s="381">
        <v>182</v>
      </c>
      <c r="Q186" t="s">
        <v>1286</v>
      </c>
      <c r="R186" t="s">
        <v>1287</v>
      </c>
    </row>
    <row r="187" spans="1:18" x14ac:dyDescent="0.25">
      <c r="A187" s="381">
        <v>2206</v>
      </c>
      <c r="B187" t="s">
        <v>288</v>
      </c>
      <c r="C187" t="s">
        <v>289</v>
      </c>
      <c r="D187" t="s">
        <v>795</v>
      </c>
      <c r="E187" t="s">
        <v>733</v>
      </c>
      <c r="F187" t="s">
        <v>764</v>
      </c>
      <c r="H187" s="381" t="s">
        <v>575</v>
      </c>
      <c r="P187" s="381">
        <v>183</v>
      </c>
      <c r="Q187" t="s">
        <v>1288</v>
      </c>
      <c r="R187" t="s">
        <v>1289</v>
      </c>
    </row>
    <row r="188" spans="1:18" x14ac:dyDescent="0.25">
      <c r="A188" s="381">
        <v>83206</v>
      </c>
      <c r="B188" t="s">
        <v>290</v>
      </c>
      <c r="C188" t="s">
        <v>291</v>
      </c>
      <c r="D188" t="s">
        <v>292</v>
      </c>
      <c r="E188" t="s">
        <v>292</v>
      </c>
      <c r="F188" t="s">
        <v>764</v>
      </c>
      <c r="P188" s="381">
        <v>184</v>
      </c>
      <c r="Q188" t="s">
        <v>1290</v>
      </c>
      <c r="R188" t="s">
        <v>1291</v>
      </c>
    </row>
    <row r="189" spans="1:18" x14ac:dyDescent="0.25">
      <c r="A189" s="381">
        <v>71206</v>
      </c>
      <c r="B189" t="s">
        <v>293</v>
      </c>
      <c r="C189" t="s">
        <v>294</v>
      </c>
      <c r="D189" t="s">
        <v>295</v>
      </c>
      <c r="E189" t="s">
        <v>295</v>
      </c>
      <c r="F189" t="s">
        <v>764</v>
      </c>
      <c r="H189" s="381" t="s">
        <v>575</v>
      </c>
      <c r="P189" s="381">
        <v>185</v>
      </c>
      <c r="Q189" t="s">
        <v>1292</v>
      </c>
      <c r="R189" t="s">
        <v>1293</v>
      </c>
    </row>
    <row r="190" spans="1:18" x14ac:dyDescent="0.25">
      <c r="A190" s="381">
        <v>207</v>
      </c>
      <c r="B190" t="s">
        <v>296</v>
      </c>
      <c r="C190" t="s">
        <v>18</v>
      </c>
      <c r="D190" t="s">
        <v>19</v>
      </c>
      <c r="E190" t="s">
        <v>19</v>
      </c>
      <c r="F190" t="s">
        <v>764</v>
      </c>
      <c r="H190" s="381" t="s">
        <v>575</v>
      </c>
      <c r="P190" s="381">
        <v>186</v>
      </c>
      <c r="Q190" t="s">
        <v>1294</v>
      </c>
      <c r="R190" t="s">
        <v>1295</v>
      </c>
    </row>
    <row r="191" spans="1:18" x14ac:dyDescent="0.25">
      <c r="A191" s="381">
        <v>83207</v>
      </c>
      <c r="B191" t="s">
        <v>297</v>
      </c>
      <c r="C191" t="s">
        <v>298</v>
      </c>
      <c r="D191" t="s">
        <v>299</v>
      </c>
      <c r="E191" t="s">
        <v>299</v>
      </c>
      <c r="F191" t="s">
        <v>764</v>
      </c>
      <c r="H191" s="381" t="s">
        <v>575</v>
      </c>
      <c r="P191" s="381">
        <v>187</v>
      </c>
      <c r="Q191" t="s">
        <v>1296</v>
      </c>
      <c r="R191" t="s">
        <v>1297</v>
      </c>
    </row>
    <row r="192" spans="1:18" x14ac:dyDescent="0.25">
      <c r="A192" s="381">
        <v>73207</v>
      </c>
      <c r="B192" t="s">
        <v>300</v>
      </c>
      <c r="C192" t="s">
        <v>301</v>
      </c>
      <c r="D192" t="s">
        <v>302</v>
      </c>
      <c r="E192" t="s">
        <v>302</v>
      </c>
      <c r="F192" t="s">
        <v>764</v>
      </c>
      <c r="P192" s="381">
        <v>188</v>
      </c>
      <c r="Q192" t="s">
        <v>1298</v>
      </c>
      <c r="R192" t="s">
        <v>1299</v>
      </c>
    </row>
    <row r="193" spans="1:18" x14ac:dyDescent="0.25">
      <c r="A193" s="381">
        <v>5207</v>
      </c>
      <c r="B193" t="s">
        <v>303</v>
      </c>
      <c r="C193" t="s">
        <v>304</v>
      </c>
      <c r="D193" t="s">
        <v>796</v>
      </c>
      <c r="E193" t="s">
        <v>734</v>
      </c>
      <c r="F193" t="s">
        <v>764</v>
      </c>
      <c r="H193" s="381" t="s">
        <v>575</v>
      </c>
      <c r="P193" s="381">
        <v>189</v>
      </c>
      <c r="Q193" t="s">
        <v>1300</v>
      </c>
      <c r="R193" t="s">
        <v>1301</v>
      </c>
    </row>
    <row r="194" spans="1:18" x14ac:dyDescent="0.25">
      <c r="A194" s="381">
        <v>208</v>
      </c>
      <c r="B194" t="s">
        <v>305</v>
      </c>
      <c r="C194" t="s">
        <v>20</v>
      </c>
      <c r="D194" t="s">
        <v>17</v>
      </c>
      <c r="E194" t="s">
        <v>17</v>
      </c>
      <c r="F194" t="s">
        <v>765</v>
      </c>
      <c r="H194" s="381" t="s">
        <v>575</v>
      </c>
      <c r="P194" s="381">
        <v>190</v>
      </c>
      <c r="Q194" t="s">
        <v>1302</v>
      </c>
      <c r="R194" t="s">
        <v>1303</v>
      </c>
    </row>
    <row r="195" spans="1:18" x14ac:dyDescent="0.25">
      <c r="A195" s="381">
        <v>71208</v>
      </c>
      <c r="B195" t="s">
        <v>306</v>
      </c>
      <c r="C195" t="s">
        <v>307</v>
      </c>
      <c r="D195" t="s">
        <v>295</v>
      </c>
      <c r="E195" t="s">
        <v>295</v>
      </c>
      <c r="F195" t="s">
        <v>765</v>
      </c>
      <c r="H195" s="381" t="s">
        <v>575</v>
      </c>
      <c r="P195" s="381">
        <v>191</v>
      </c>
      <c r="Q195" t="s">
        <v>1304</v>
      </c>
      <c r="R195" t="s">
        <v>1305</v>
      </c>
    </row>
    <row r="196" spans="1:18" x14ac:dyDescent="0.25">
      <c r="A196" s="381">
        <v>2208</v>
      </c>
      <c r="B196" t="s">
        <v>308</v>
      </c>
      <c r="C196" t="s">
        <v>309</v>
      </c>
      <c r="D196" t="s">
        <v>795</v>
      </c>
      <c r="E196" t="s">
        <v>733</v>
      </c>
      <c r="F196" t="s">
        <v>765</v>
      </c>
      <c r="P196" s="381">
        <v>192</v>
      </c>
      <c r="Q196" t="s">
        <v>1306</v>
      </c>
      <c r="R196" t="s">
        <v>1307</v>
      </c>
    </row>
    <row r="197" spans="1:18" x14ac:dyDescent="0.25">
      <c r="A197" s="381">
        <v>85208</v>
      </c>
      <c r="B197" t="s">
        <v>310</v>
      </c>
      <c r="C197" t="s">
        <v>311</v>
      </c>
      <c r="D197" t="s">
        <v>292</v>
      </c>
      <c r="E197" t="s">
        <v>292</v>
      </c>
      <c r="F197" t="s">
        <v>765</v>
      </c>
      <c r="H197" s="381" t="s">
        <v>575</v>
      </c>
      <c r="P197" s="381">
        <v>193</v>
      </c>
      <c r="Q197" t="s">
        <v>1308</v>
      </c>
      <c r="R197" t="s">
        <v>1309</v>
      </c>
    </row>
    <row r="198" spans="1:18" x14ac:dyDescent="0.25">
      <c r="A198" s="381">
        <v>209</v>
      </c>
      <c r="B198" t="s">
        <v>312</v>
      </c>
      <c r="C198" t="s">
        <v>21</v>
      </c>
      <c r="D198" t="s">
        <v>19</v>
      </c>
      <c r="E198" t="s">
        <v>19</v>
      </c>
      <c r="F198" t="s">
        <v>765</v>
      </c>
      <c r="H198" s="381" t="s">
        <v>575</v>
      </c>
      <c r="P198" s="381">
        <v>194</v>
      </c>
      <c r="Q198" t="s">
        <v>1310</v>
      </c>
      <c r="R198" t="s">
        <v>1311</v>
      </c>
    </row>
    <row r="199" spans="1:18" x14ac:dyDescent="0.25">
      <c r="A199" s="381">
        <v>73209</v>
      </c>
      <c r="B199" t="s">
        <v>313</v>
      </c>
      <c r="C199" t="s">
        <v>314</v>
      </c>
      <c r="D199" t="s">
        <v>302</v>
      </c>
      <c r="E199" t="s">
        <v>302</v>
      </c>
      <c r="F199" t="s">
        <v>765</v>
      </c>
      <c r="H199" s="381" t="s">
        <v>575</v>
      </c>
      <c r="P199" s="381">
        <v>195</v>
      </c>
      <c r="Q199" t="s">
        <v>1312</v>
      </c>
      <c r="R199" t="s">
        <v>1313</v>
      </c>
    </row>
    <row r="200" spans="1:18" x14ac:dyDescent="0.25">
      <c r="A200" s="381">
        <v>85209</v>
      </c>
      <c r="B200" t="s">
        <v>315</v>
      </c>
      <c r="C200" t="s">
        <v>316</v>
      </c>
      <c r="D200" t="s">
        <v>299</v>
      </c>
      <c r="E200" t="s">
        <v>299</v>
      </c>
      <c r="F200" t="s">
        <v>765</v>
      </c>
      <c r="H200" s="381" t="s">
        <v>575</v>
      </c>
      <c r="P200" s="381">
        <v>196</v>
      </c>
      <c r="Q200" t="s">
        <v>1314</v>
      </c>
      <c r="R200" t="s">
        <v>1315</v>
      </c>
    </row>
    <row r="201" spans="1:18" x14ac:dyDescent="0.25">
      <c r="A201" s="381">
        <v>42209</v>
      </c>
      <c r="B201" t="s">
        <v>317</v>
      </c>
      <c r="C201" t="s">
        <v>318</v>
      </c>
      <c r="D201" t="s">
        <v>797</v>
      </c>
      <c r="E201" t="s">
        <v>735</v>
      </c>
      <c r="F201" t="s">
        <v>765</v>
      </c>
      <c r="H201" s="381" t="s">
        <v>575</v>
      </c>
      <c r="P201" s="381">
        <v>197</v>
      </c>
      <c r="Q201" t="s">
        <v>1316</v>
      </c>
      <c r="R201" t="s">
        <v>1317</v>
      </c>
    </row>
    <row r="202" spans="1:18" x14ac:dyDescent="0.25">
      <c r="A202" s="381">
        <v>210</v>
      </c>
      <c r="B202" t="s">
        <v>319</v>
      </c>
      <c r="C202" t="s">
        <v>22</v>
      </c>
      <c r="D202" t="s">
        <v>23</v>
      </c>
      <c r="E202" t="s">
        <v>23</v>
      </c>
      <c r="F202" t="s">
        <v>764</v>
      </c>
      <c r="H202" s="381" t="s">
        <v>575</v>
      </c>
      <c r="P202" s="381">
        <v>198</v>
      </c>
      <c r="Q202" t="s">
        <v>1318</v>
      </c>
      <c r="R202" t="s">
        <v>1319</v>
      </c>
    </row>
    <row r="203" spans="1:18" x14ac:dyDescent="0.25">
      <c r="A203" s="381">
        <v>2210</v>
      </c>
      <c r="B203" t="s">
        <v>320</v>
      </c>
      <c r="C203" t="s">
        <v>321</v>
      </c>
      <c r="D203" t="s">
        <v>798</v>
      </c>
      <c r="E203" t="s">
        <v>736</v>
      </c>
      <c r="F203" t="s">
        <v>764</v>
      </c>
      <c r="H203" s="381" t="s">
        <v>575</v>
      </c>
      <c r="P203" s="381">
        <v>199</v>
      </c>
      <c r="Q203" t="s">
        <v>1320</v>
      </c>
      <c r="R203" t="s">
        <v>1321</v>
      </c>
    </row>
    <row r="204" spans="1:18" x14ac:dyDescent="0.25">
      <c r="A204" s="381">
        <v>73210</v>
      </c>
      <c r="B204" t="s">
        <v>322</v>
      </c>
      <c r="C204" t="s">
        <v>323</v>
      </c>
      <c r="D204" t="s">
        <v>324</v>
      </c>
      <c r="E204" t="s">
        <v>324</v>
      </c>
      <c r="F204" t="s">
        <v>764</v>
      </c>
      <c r="H204" s="381" t="s">
        <v>575</v>
      </c>
      <c r="P204" s="381">
        <v>200</v>
      </c>
      <c r="Q204" t="s">
        <v>1322</v>
      </c>
      <c r="R204" t="s">
        <v>1323</v>
      </c>
    </row>
    <row r="205" spans="1:18" x14ac:dyDescent="0.25">
      <c r="A205" s="381">
        <v>82210</v>
      </c>
      <c r="B205" t="s">
        <v>325</v>
      </c>
      <c r="C205" t="s">
        <v>326</v>
      </c>
      <c r="D205" t="s">
        <v>327</v>
      </c>
      <c r="E205" t="s">
        <v>327</v>
      </c>
      <c r="F205" t="s">
        <v>764</v>
      </c>
      <c r="P205" s="381">
        <v>201</v>
      </c>
      <c r="Q205" t="s">
        <v>1324</v>
      </c>
      <c r="R205" t="s">
        <v>1325</v>
      </c>
    </row>
    <row r="206" spans="1:18" x14ac:dyDescent="0.25">
      <c r="A206" s="381">
        <v>71210</v>
      </c>
      <c r="B206" t="s">
        <v>328</v>
      </c>
      <c r="C206" t="s">
        <v>329</v>
      </c>
      <c r="D206" t="s">
        <v>330</v>
      </c>
      <c r="E206" t="s">
        <v>330</v>
      </c>
      <c r="F206" t="s">
        <v>764</v>
      </c>
      <c r="H206" s="381" t="s">
        <v>575</v>
      </c>
      <c r="P206" s="381">
        <v>202</v>
      </c>
      <c r="Q206" t="s">
        <v>1326</v>
      </c>
      <c r="R206" t="s">
        <v>1327</v>
      </c>
    </row>
    <row r="207" spans="1:18" x14ac:dyDescent="0.25">
      <c r="A207" s="381">
        <v>5210</v>
      </c>
      <c r="B207" t="s">
        <v>331</v>
      </c>
      <c r="C207" t="s">
        <v>332</v>
      </c>
      <c r="D207" t="s">
        <v>799</v>
      </c>
      <c r="E207" t="s">
        <v>737</v>
      </c>
      <c r="F207" t="s">
        <v>764</v>
      </c>
      <c r="H207" s="381" t="s">
        <v>575</v>
      </c>
      <c r="P207" s="381">
        <v>203</v>
      </c>
      <c r="Q207" t="s">
        <v>1328</v>
      </c>
      <c r="R207" t="s">
        <v>1329</v>
      </c>
    </row>
    <row r="208" spans="1:18" x14ac:dyDescent="0.25">
      <c r="A208" s="381">
        <v>34210</v>
      </c>
      <c r="B208" t="s">
        <v>333</v>
      </c>
      <c r="C208" t="s">
        <v>334</v>
      </c>
      <c r="D208" t="s">
        <v>800</v>
      </c>
      <c r="E208" t="s">
        <v>738</v>
      </c>
      <c r="F208" t="s">
        <v>764</v>
      </c>
      <c r="H208" s="381" t="s">
        <v>575</v>
      </c>
      <c r="P208" s="381">
        <v>204</v>
      </c>
      <c r="Q208" t="s">
        <v>1330</v>
      </c>
      <c r="R208" t="s">
        <v>1331</v>
      </c>
    </row>
    <row r="209" spans="1:18" x14ac:dyDescent="0.25">
      <c r="A209" s="381">
        <v>92210</v>
      </c>
      <c r="B209" t="s">
        <v>335</v>
      </c>
      <c r="C209" t="s">
        <v>336</v>
      </c>
      <c r="D209" t="s">
        <v>337</v>
      </c>
      <c r="E209" t="s">
        <v>337</v>
      </c>
      <c r="F209" t="s">
        <v>764</v>
      </c>
      <c r="H209" s="381" t="s">
        <v>575</v>
      </c>
      <c r="P209" s="381">
        <v>205</v>
      </c>
      <c r="Q209" t="s">
        <v>1332</v>
      </c>
      <c r="R209" t="s">
        <v>1333</v>
      </c>
    </row>
    <row r="210" spans="1:18" x14ac:dyDescent="0.25">
      <c r="A210" s="381">
        <v>8210</v>
      </c>
      <c r="B210" t="s">
        <v>338</v>
      </c>
      <c r="C210" t="s">
        <v>339</v>
      </c>
      <c r="D210" t="s">
        <v>801</v>
      </c>
      <c r="E210" t="s">
        <v>739</v>
      </c>
      <c r="F210" t="s">
        <v>764</v>
      </c>
      <c r="H210" s="381" t="s">
        <v>575</v>
      </c>
      <c r="P210" s="381">
        <v>206</v>
      </c>
      <c r="Q210" t="s">
        <v>1334</v>
      </c>
      <c r="R210" t="s">
        <v>1335</v>
      </c>
    </row>
    <row r="211" spans="1:18" x14ac:dyDescent="0.25">
      <c r="A211" s="381">
        <v>211</v>
      </c>
      <c r="B211" t="s">
        <v>340</v>
      </c>
      <c r="C211" t="s">
        <v>341</v>
      </c>
      <c r="D211" t="s">
        <v>342</v>
      </c>
      <c r="E211" t="s">
        <v>342</v>
      </c>
      <c r="H211" s="381" t="s">
        <v>575</v>
      </c>
      <c r="P211" s="381">
        <v>207</v>
      </c>
      <c r="Q211" t="s">
        <v>1336</v>
      </c>
      <c r="R211" t="s">
        <v>1337</v>
      </c>
    </row>
    <row r="212" spans="1:18" x14ac:dyDescent="0.25">
      <c r="A212" s="381">
        <v>2211</v>
      </c>
      <c r="B212" t="s">
        <v>343</v>
      </c>
      <c r="C212" t="s">
        <v>344</v>
      </c>
      <c r="D212" t="s">
        <v>802</v>
      </c>
      <c r="E212" t="s">
        <v>740</v>
      </c>
      <c r="H212" s="381" t="s">
        <v>575</v>
      </c>
      <c r="P212" s="381">
        <v>208</v>
      </c>
      <c r="Q212" t="s">
        <v>1338</v>
      </c>
      <c r="R212" t="s">
        <v>1339</v>
      </c>
    </row>
    <row r="213" spans="1:18" x14ac:dyDescent="0.25">
      <c r="A213" s="381">
        <v>73211</v>
      </c>
      <c r="B213" t="s">
        <v>345</v>
      </c>
      <c r="C213" t="s">
        <v>346</v>
      </c>
      <c r="D213" t="s">
        <v>347</v>
      </c>
      <c r="E213" t="s">
        <v>347</v>
      </c>
      <c r="P213" s="381">
        <v>209</v>
      </c>
      <c r="Q213" t="s">
        <v>1340</v>
      </c>
      <c r="R213" t="s">
        <v>1341</v>
      </c>
    </row>
    <row r="214" spans="1:18" x14ac:dyDescent="0.25">
      <c r="A214" s="381">
        <v>85211</v>
      </c>
      <c r="B214" t="s">
        <v>348</v>
      </c>
      <c r="C214" t="s">
        <v>349</v>
      </c>
      <c r="D214" t="s">
        <v>350</v>
      </c>
      <c r="E214" t="s">
        <v>350</v>
      </c>
      <c r="H214" s="381" t="s">
        <v>575</v>
      </c>
      <c r="P214" s="381">
        <v>210</v>
      </c>
      <c r="Q214" t="s">
        <v>1342</v>
      </c>
      <c r="R214" t="s">
        <v>1343</v>
      </c>
    </row>
    <row r="215" spans="1:18" x14ac:dyDescent="0.25">
      <c r="A215" s="381">
        <v>212</v>
      </c>
      <c r="B215" t="s">
        <v>351</v>
      </c>
      <c r="C215" t="s">
        <v>352</v>
      </c>
      <c r="D215" t="s">
        <v>342</v>
      </c>
      <c r="E215" t="s">
        <v>342</v>
      </c>
      <c r="H215" s="381" t="s">
        <v>575</v>
      </c>
      <c r="P215" s="381">
        <v>211</v>
      </c>
      <c r="Q215" t="s">
        <v>1344</v>
      </c>
      <c r="R215" t="s">
        <v>1345</v>
      </c>
    </row>
    <row r="216" spans="1:18" x14ac:dyDescent="0.25">
      <c r="A216" s="381">
        <v>73212</v>
      </c>
      <c r="B216" t="s">
        <v>345</v>
      </c>
      <c r="C216" t="s">
        <v>353</v>
      </c>
      <c r="D216" t="s">
        <v>347</v>
      </c>
      <c r="E216" t="s">
        <v>347</v>
      </c>
      <c r="H216" s="381" t="s">
        <v>575</v>
      </c>
      <c r="P216" s="381">
        <v>212</v>
      </c>
      <c r="Q216" t="s">
        <v>1346</v>
      </c>
      <c r="R216" t="s">
        <v>1347</v>
      </c>
    </row>
    <row r="217" spans="1:18" x14ac:dyDescent="0.25">
      <c r="A217" s="381">
        <v>85212</v>
      </c>
      <c r="B217" t="s">
        <v>348</v>
      </c>
      <c r="C217" t="s">
        <v>354</v>
      </c>
      <c r="D217" t="s">
        <v>350</v>
      </c>
      <c r="E217" t="s">
        <v>350</v>
      </c>
      <c r="H217" s="381" t="s">
        <v>575</v>
      </c>
      <c r="P217" s="381">
        <v>213</v>
      </c>
      <c r="Q217" t="s">
        <v>1348</v>
      </c>
      <c r="R217" t="s">
        <v>1349</v>
      </c>
    </row>
    <row r="218" spans="1:18" x14ac:dyDescent="0.25">
      <c r="A218" s="381">
        <v>2212</v>
      </c>
      <c r="B218" t="s">
        <v>343</v>
      </c>
      <c r="C218" t="s">
        <v>355</v>
      </c>
      <c r="D218" t="s">
        <v>802</v>
      </c>
      <c r="E218" t="s">
        <v>740</v>
      </c>
      <c r="P218" s="381">
        <v>214</v>
      </c>
      <c r="Q218" t="s">
        <v>1350</v>
      </c>
      <c r="R218" t="s">
        <v>1351</v>
      </c>
    </row>
    <row r="219" spans="1:18" x14ac:dyDescent="0.25">
      <c r="A219" s="381">
        <v>213</v>
      </c>
      <c r="B219" t="s">
        <v>356</v>
      </c>
      <c r="C219" t="s">
        <v>24</v>
      </c>
      <c r="D219" t="s">
        <v>25</v>
      </c>
      <c r="E219" t="s">
        <v>25</v>
      </c>
      <c r="F219" t="s">
        <v>1530</v>
      </c>
      <c r="H219" s="381" t="s">
        <v>575</v>
      </c>
      <c r="P219" s="381">
        <v>215</v>
      </c>
      <c r="Q219" t="s">
        <v>1352</v>
      </c>
      <c r="R219" t="s">
        <v>1353</v>
      </c>
    </row>
    <row r="220" spans="1:18" x14ac:dyDescent="0.25">
      <c r="A220" s="381">
        <v>32213</v>
      </c>
      <c r="B220" t="s">
        <v>1531</v>
      </c>
      <c r="C220" t="s">
        <v>1795</v>
      </c>
      <c r="D220" t="s">
        <v>803</v>
      </c>
      <c r="E220" t="s">
        <v>1532</v>
      </c>
      <c r="F220" t="s">
        <v>1530</v>
      </c>
      <c r="H220" s="381" t="s">
        <v>575</v>
      </c>
      <c r="P220" s="381">
        <v>216</v>
      </c>
      <c r="Q220" t="s">
        <v>1354</v>
      </c>
      <c r="R220" t="s">
        <v>1355</v>
      </c>
    </row>
    <row r="221" spans="1:18" x14ac:dyDescent="0.25">
      <c r="A221" s="381">
        <v>83213</v>
      </c>
      <c r="B221" t="s">
        <v>357</v>
      </c>
      <c r="C221" t="s">
        <v>1796</v>
      </c>
      <c r="D221" t="s">
        <v>358</v>
      </c>
      <c r="E221" t="s">
        <v>358</v>
      </c>
      <c r="F221" t="s">
        <v>1530</v>
      </c>
      <c r="H221" s="381" t="s">
        <v>575</v>
      </c>
      <c r="P221" s="381">
        <v>217</v>
      </c>
      <c r="Q221" t="s">
        <v>1356</v>
      </c>
      <c r="R221" t="s">
        <v>1357</v>
      </c>
    </row>
    <row r="222" spans="1:18" x14ac:dyDescent="0.25">
      <c r="A222" s="381">
        <v>71213</v>
      </c>
      <c r="B222" t="s">
        <v>359</v>
      </c>
      <c r="C222" t="s">
        <v>360</v>
      </c>
      <c r="D222" t="s">
        <v>361</v>
      </c>
      <c r="E222" t="s">
        <v>361</v>
      </c>
      <c r="F222" t="s">
        <v>1530</v>
      </c>
      <c r="H222" s="381" t="s">
        <v>575</v>
      </c>
      <c r="P222" s="381">
        <v>218</v>
      </c>
      <c r="Q222" t="s">
        <v>1358</v>
      </c>
      <c r="R222" t="s">
        <v>1359</v>
      </c>
    </row>
    <row r="223" spans="1:18" x14ac:dyDescent="0.25">
      <c r="A223" s="381">
        <v>5213</v>
      </c>
      <c r="B223" t="s">
        <v>362</v>
      </c>
      <c r="C223" t="s">
        <v>364</v>
      </c>
      <c r="D223" t="s">
        <v>804</v>
      </c>
      <c r="E223" t="s">
        <v>741</v>
      </c>
      <c r="F223" t="s">
        <v>1530</v>
      </c>
      <c r="P223" s="381">
        <v>219</v>
      </c>
      <c r="Q223" t="s">
        <v>1360</v>
      </c>
      <c r="R223" t="s">
        <v>1361</v>
      </c>
    </row>
    <row r="224" spans="1:18" x14ac:dyDescent="0.25">
      <c r="A224" s="381">
        <v>214</v>
      </c>
      <c r="B224" t="s">
        <v>365</v>
      </c>
      <c r="C224" t="s">
        <v>20</v>
      </c>
      <c r="D224" t="s">
        <v>25</v>
      </c>
      <c r="E224" t="s">
        <v>25</v>
      </c>
      <c r="F224" t="s">
        <v>1533</v>
      </c>
      <c r="H224" s="381" t="s">
        <v>575</v>
      </c>
    </row>
    <row r="225" spans="1:8" x14ac:dyDescent="0.25">
      <c r="A225" s="381">
        <v>42214</v>
      </c>
      <c r="B225" t="s">
        <v>366</v>
      </c>
      <c r="C225" t="s">
        <v>318</v>
      </c>
      <c r="D225" t="s">
        <v>805</v>
      </c>
      <c r="E225" t="s">
        <v>742</v>
      </c>
      <c r="F225" t="s">
        <v>1533</v>
      </c>
      <c r="H225" s="381" t="s">
        <v>575</v>
      </c>
    </row>
    <row r="226" spans="1:8" x14ac:dyDescent="0.25">
      <c r="A226" s="381">
        <v>71214</v>
      </c>
      <c r="B226" t="s">
        <v>367</v>
      </c>
      <c r="C226" t="s">
        <v>307</v>
      </c>
      <c r="D226" t="s">
        <v>361</v>
      </c>
      <c r="E226" t="s">
        <v>361</v>
      </c>
      <c r="F226" t="s">
        <v>1533</v>
      </c>
    </row>
    <row r="227" spans="1:8" x14ac:dyDescent="0.25">
      <c r="A227" s="381">
        <v>85214</v>
      </c>
      <c r="B227" t="s">
        <v>368</v>
      </c>
      <c r="C227" t="s">
        <v>311</v>
      </c>
      <c r="D227" t="s">
        <v>358</v>
      </c>
      <c r="E227" t="s">
        <v>358</v>
      </c>
      <c r="F227" t="s">
        <v>1533</v>
      </c>
      <c r="H227" s="381" t="s">
        <v>575</v>
      </c>
    </row>
    <row r="228" spans="1:8" x14ac:dyDescent="0.25">
      <c r="A228" s="381">
        <v>3214</v>
      </c>
      <c r="B228" t="s">
        <v>369</v>
      </c>
      <c r="C228" t="s">
        <v>1931</v>
      </c>
      <c r="D228" t="s">
        <v>806</v>
      </c>
      <c r="E228" t="s">
        <v>743</v>
      </c>
      <c r="F228" t="s">
        <v>1533</v>
      </c>
      <c r="H228" s="381" t="s">
        <v>575</v>
      </c>
    </row>
    <row r="229" spans="1:8" x14ac:dyDescent="0.25">
      <c r="A229" s="381">
        <v>215</v>
      </c>
      <c r="B229" t="s">
        <v>1534</v>
      </c>
      <c r="C229" t="s">
        <v>1535</v>
      </c>
      <c r="D229" t="s">
        <v>905</v>
      </c>
      <c r="E229" t="s">
        <v>905</v>
      </c>
      <c r="F229" t="s">
        <v>1536</v>
      </c>
    </row>
    <row r="230" spans="1:8" x14ac:dyDescent="0.25">
      <c r="A230" s="381">
        <v>429215</v>
      </c>
      <c r="B230" t="s">
        <v>1537</v>
      </c>
      <c r="C230" t="s">
        <v>1538</v>
      </c>
      <c r="D230" t="s">
        <v>1539</v>
      </c>
      <c r="E230" t="s">
        <v>1540</v>
      </c>
      <c r="F230" t="s">
        <v>1536</v>
      </c>
      <c r="H230" s="381" t="s">
        <v>575</v>
      </c>
    </row>
    <row r="231" spans="1:8" x14ac:dyDescent="0.25">
      <c r="A231" s="381">
        <v>598215</v>
      </c>
      <c r="B231" t="s">
        <v>906</v>
      </c>
      <c r="C231" t="s">
        <v>1541</v>
      </c>
      <c r="D231" t="s">
        <v>907</v>
      </c>
      <c r="E231" t="s">
        <v>907</v>
      </c>
      <c r="F231" t="s">
        <v>1536</v>
      </c>
      <c r="H231" s="381" t="s">
        <v>575</v>
      </c>
    </row>
    <row r="232" spans="1:8" x14ac:dyDescent="0.25">
      <c r="A232" s="381">
        <v>220</v>
      </c>
      <c r="B232" t="s">
        <v>1542</v>
      </c>
      <c r="C232" t="s">
        <v>1543</v>
      </c>
      <c r="D232" t="s">
        <v>908</v>
      </c>
      <c r="E232" t="s">
        <v>908</v>
      </c>
      <c r="F232" t="s">
        <v>1536</v>
      </c>
      <c r="H232" s="381" t="s">
        <v>575</v>
      </c>
    </row>
    <row r="233" spans="1:8" x14ac:dyDescent="0.25">
      <c r="A233" s="381">
        <v>73220</v>
      </c>
      <c r="B233" t="s">
        <v>909</v>
      </c>
      <c r="C233" t="s">
        <v>1544</v>
      </c>
      <c r="D233" t="s">
        <v>910</v>
      </c>
      <c r="E233" t="s">
        <v>910</v>
      </c>
      <c r="F233" t="s">
        <v>1536</v>
      </c>
      <c r="H233" s="381" t="s">
        <v>575</v>
      </c>
    </row>
    <row r="234" spans="1:8" x14ac:dyDescent="0.25">
      <c r="A234" s="381">
        <v>494220</v>
      </c>
      <c r="B234" t="s">
        <v>911</v>
      </c>
      <c r="C234" t="s">
        <v>1545</v>
      </c>
      <c r="D234" t="s">
        <v>912</v>
      </c>
      <c r="E234" t="s">
        <v>912</v>
      </c>
      <c r="F234" t="s">
        <v>1536</v>
      </c>
      <c r="H234" s="381" t="s">
        <v>575</v>
      </c>
    </row>
    <row r="235" spans="1:8" x14ac:dyDescent="0.25">
      <c r="A235" s="381">
        <v>221</v>
      </c>
      <c r="B235" t="s">
        <v>370</v>
      </c>
      <c r="C235" t="s">
        <v>371</v>
      </c>
      <c r="D235" t="s">
        <v>12</v>
      </c>
      <c r="E235" t="s">
        <v>12</v>
      </c>
      <c r="F235" t="s">
        <v>1533</v>
      </c>
      <c r="H235" s="381" t="s">
        <v>575</v>
      </c>
    </row>
    <row r="236" spans="1:8" x14ac:dyDescent="0.25">
      <c r="A236" s="381">
        <v>2221</v>
      </c>
      <c r="B236" t="s">
        <v>372</v>
      </c>
      <c r="C236" t="s">
        <v>373</v>
      </c>
      <c r="D236" t="s">
        <v>786</v>
      </c>
      <c r="E236" t="s">
        <v>724</v>
      </c>
      <c r="F236" t="s">
        <v>1533</v>
      </c>
      <c r="H236" s="381" t="s">
        <v>575</v>
      </c>
    </row>
    <row r="237" spans="1:8" x14ac:dyDescent="0.25">
      <c r="A237" s="381">
        <v>88221</v>
      </c>
      <c r="B237" t="s">
        <v>374</v>
      </c>
      <c r="C237" t="s">
        <v>375</v>
      </c>
      <c r="D237" t="s">
        <v>249</v>
      </c>
      <c r="E237" t="s">
        <v>249</v>
      </c>
      <c r="F237" t="s">
        <v>1533</v>
      </c>
      <c r="H237" s="381" t="s">
        <v>575</v>
      </c>
    </row>
    <row r="238" spans="1:8" x14ac:dyDescent="0.25">
      <c r="A238" s="381">
        <v>72221</v>
      </c>
      <c r="B238" t="s">
        <v>376</v>
      </c>
      <c r="C238" t="s">
        <v>377</v>
      </c>
      <c r="D238" t="s">
        <v>252</v>
      </c>
      <c r="E238" t="s">
        <v>252</v>
      </c>
      <c r="F238" t="s">
        <v>1533</v>
      </c>
      <c r="H238" s="381" t="s">
        <v>575</v>
      </c>
    </row>
    <row r="239" spans="1:8" x14ac:dyDescent="0.25">
      <c r="A239" s="381">
        <v>93221</v>
      </c>
      <c r="B239" t="s">
        <v>378</v>
      </c>
      <c r="C239" t="s">
        <v>379</v>
      </c>
      <c r="D239" t="s">
        <v>255</v>
      </c>
      <c r="E239" t="s">
        <v>255</v>
      </c>
      <c r="F239" t="s">
        <v>1533</v>
      </c>
      <c r="H239" s="381" t="s">
        <v>575</v>
      </c>
    </row>
    <row r="240" spans="1:8" x14ac:dyDescent="0.25">
      <c r="A240" s="381">
        <v>5221</v>
      </c>
      <c r="B240" t="s">
        <v>380</v>
      </c>
      <c r="C240" t="s">
        <v>381</v>
      </c>
      <c r="D240" t="s">
        <v>787</v>
      </c>
      <c r="E240" t="s">
        <v>725</v>
      </c>
      <c r="F240" t="s">
        <v>1533</v>
      </c>
    </row>
    <row r="241" spans="1:8" x14ac:dyDescent="0.25">
      <c r="A241" s="381">
        <v>44221</v>
      </c>
      <c r="B241" t="s">
        <v>382</v>
      </c>
      <c r="C241" t="s">
        <v>383</v>
      </c>
      <c r="D241" t="s">
        <v>807</v>
      </c>
      <c r="E241" t="s">
        <v>744</v>
      </c>
      <c r="F241" t="s">
        <v>1533</v>
      </c>
    </row>
    <row r="242" spans="1:8" x14ac:dyDescent="0.25">
      <c r="A242" s="381">
        <v>73221</v>
      </c>
      <c r="B242" t="s">
        <v>384</v>
      </c>
      <c r="C242" t="s">
        <v>385</v>
      </c>
      <c r="D242" t="s">
        <v>236</v>
      </c>
      <c r="E242" t="s">
        <v>236</v>
      </c>
      <c r="F242" t="s">
        <v>1533</v>
      </c>
    </row>
    <row r="243" spans="1:8" x14ac:dyDescent="0.25">
      <c r="A243" s="381">
        <v>84221</v>
      </c>
      <c r="B243" t="s">
        <v>386</v>
      </c>
      <c r="C243" t="s">
        <v>387</v>
      </c>
      <c r="D243" t="s">
        <v>239</v>
      </c>
      <c r="E243" t="s">
        <v>239</v>
      </c>
      <c r="F243" t="s">
        <v>1533</v>
      </c>
    </row>
    <row r="244" spans="1:8" x14ac:dyDescent="0.25">
      <c r="A244" s="381">
        <v>71221</v>
      </c>
      <c r="B244" t="s">
        <v>388</v>
      </c>
      <c r="C244" t="s">
        <v>389</v>
      </c>
      <c r="D244" t="s">
        <v>242</v>
      </c>
      <c r="E244" t="s">
        <v>242</v>
      </c>
      <c r="F244" t="s">
        <v>1533</v>
      </c>
    </row>
    <row r="245" spans="1:8" x14ac:dyDescent="0.25">
      <c r="A245" s="381">
        <v>8221</v>
      </c>
      <c r="B245" t="s">
        <v>390</v>
      </c>
      <c r="C245" t="s">
        <v>391</v>
      </c>
      <c r="D245" t="s">
        <v>789</v>
      </c>
      <c r="E245" t="s">
        <v>727</v>
      </c>
      <c r="F245" t="s">
        <v>1533</v>
      </c>
    </row>
    <row r="246" spans="1:8" x14ac:dyDescent="0.25">
      <c r="A246" s="381">
        <v>222</v>
      </c>
      <c r="B246" t="s">
        <v>1797</v>
      </c>
      <c r="C246" t="s">
        <v>1798</v>
      </c>
      <c r="D246" t="s">
        <v>15</v>
      </c>
      <c r="E246" t="s">
        <v>15</v>
      </c>
      <c r="G246" t="s">
        <v>1799</v>
      </c>
    </row>
    <row r="247" spans="1:8" x14ac:dyDescent="0.25">
      <c r="A247" s="381">
        <v>41222</v>
      </c>
      <c r="B247" t="s">
        <v>1800</v>
      </c>
      <c r="C247" t="s">
        <v>1801</v>
      </c>
      <c r="D247" t="s">
        <v>1802</v>
      </c>
      <c r="E247" t="s">
        <v>1803</v>
      </c>
      <c r="G247" t="s">
        <v>1799</v>
      </c>
    </row>
    <row r="248" spans="1:8" x14ac:dyDescent="0.25">
      <c r="A248" s="381">
        <v>71222</v>
      </c>
      <c r="B248" t="s">
        <v>1804</v>
      </c>
      <c r="C248" t="s">
        <v>1805</v>
      </c>
      <c r="D248" t="s">
        <v>1779</v>
      </c>
      <c r="E248" t="s">
        <v>1779</v>
      </c>
      <c r="G248" t="s">
        <v>1799</v>
      </c>
    </row>
    <row r="249" spans="1:8" x14ac:dyDescent="0.25">
      <c r="A249" s="381">
        <v>84222</v>
      </c>
      <c r="B249" t="s">
        <v>1806</v>
      </c>
      <c r="C249" t="s">
        <v>1807</v>
      </c>
      <c r="D249" t="s">
        <v>1782</v>
      </c>
      <c r="E249" t="s">
        <v>1782</v>
      </c>
      <c r="G249" t="s">
        <v>1799</v>
      </c>
    </row>
    <row r="250" spans="1:8" x14ac:dyDescent="0.25">
      <c r="A250" s="381">
        <v>73222</v>
      </c>
      <c r="B250" t="s">
        <v>1808</v>
      </c>
      <c r="C250" t="s">
        <v>1809</v>
      </c>
      <c r="D250" t="s">
        <v>280</v>
      </c>
      <c r="E250" t="s">
        <v>280</v>
      </c>
      <c r="G250" t="s">
        <v>1799</v>
      </c>
    </row>
    <row r="251" spans="1:8" x14ac:dyDescent="0.25">
      <c r="A251" s="381">
        <v>6222</v>
      </c>
      <c r="B251" t="s">
        <v>1783</v>
      </c>
      <c r="C251" t="s">
        <v>1810</v>
      </c>
      <c r="D251" t="s">
        <v>1811</v>
      </c>
      <c r="E251" t="s">
        <v>1812</v>
      </c>
      <c r="G251" t="s">
        <v>1799</v>
      </c>
    </row>
    <row r="252" spans="1:8" x14ac:dyDescent="0.25">
      <c r="A252" s="381">
        <v>223</v>
      </c>
      <c r="B252" t="s">
        <v>231</v>
      </c>
      <c r="C252" t="s">
        <v>11</v>
      </c>
      <c r="D252" t="s">
        <v>12</v>
      </c>
      <c r="E252" t="s">
        <v>12</v>
      </c>
      <c r="G252" t="s">
        <v>1813</v>
      </c>
    </row>
    <row r="253" spans="1:8" x14ac:dyDescent="0.25">
      <c r="A253" s="381">
        <v>2223</v>
      </c>
      <c r="B253" t="s">
        <v>232</v>
      </c>
      <c r="C253" t="s">
        <v>1814</v>
      </c>
      <c r="D253" t="s">
        <v>786</v>
      </c>
      <c r="E253" t="s">
        <v>724</v>
      </c>
      <c r="G253" t="s">
        <v>1813</v>
      </c>
      <c r="H253" s="398" t="s">
        <v>1625</v>
      </c>
    </row>
    <row r="254" spans="1:8" x14ac:dyDescent="0.25">
      <c r="A254" s="381">
        <v>73223</v>
      </c>
      <c r="B254" t="s">
        <v>234</v>
      </c>
      <c r="C254" t="s">
        <v>1815</v>
      </c>
      <c r="D254" t="s">
        <v>236</v>
      </c>
      <c r="E254" t="s">
        <v>236</v>
      </c>
      <c r="G254" t="s">
        <v>1813</v>
      </c>
      <c r="H254" s="398" t="s">
        <v>1625</v>
      </c>
    </row>
    <row r="255" spans="1:8" x14ac:dyDescent="0.25">
      <c r="A255" s="381">
        <v>81223</v>
      </c>
      <c r="B255" t="s">
        <v>237</v>
      </c>
      <c r="C255" t="s">
        <v>1816</v>
      </c>
      <c r="D255" t="s">
        <v>239</v>
      </c>
      <c r="E255" t="s">
        <v>239</v>
      </c>
      <c r="G255" t="s">
        <v>1813</v>
      </c>
      <c r="H255" s="398" t="s">
        <v>1625</v>
      </c>
    </row>
    <row r="256" spans="1:8" x14ac:dyDescent="0.25">
      <c r="A256" s="381">
        <v>71223</v>
      </c>
      <c r="B256" t="s">
        <v>240</v>
      </c>
      <c r="C256" t="s">
        <v>1817</v>
      </c>
      <c r="D256" t="s">
        <v>242</v>
      </c>
      <c r="E256" t="s">
        <v>242</v>
      </c>
      <c r="G256" t="s">
        <v>1813</v>
      </c>
      <c r="H256" s="398" t="s">
        <v>1625</v>
      </c>
    </row>
    <row r="257" spans="1:8" x14ac:dyDescent="0.25">
      <c r="A257" s="381">
        <v>5223</v>
      </c>
      <c r="B257" t="s">
        <v>243</v>
      </c>
      <c r="C257" t="s">
        <v>1818</v>
      </c>
      <c r="D257" t="s">
        <v>787</v>
      </c>
      <c r="E257" t="s">
        <v>725</v>
      </c>
      <c r="G257" t="s">
        <v>1813</v>
      </c>
      <c r="H257" s="398" t="s">
        <v>1625</v>
      </c>
    </row>
    <row r="258" spans="1:8" x14ac:dyDescent="0.25">
      <c r="A258" s="381">
        <v>33223</v>
      </c>
      <c r="B258" t="s">
        <v>245</v>
      </c>
      <c r="C258" t="s">
        <v>1819</v>
      </c>
      <c r="D258" t="s">
        <v>788</v>
      </c>
      <c r="E258" t="s">
        <v>726</v>
      </c>
      <c r="G258" t="s">
        <v>1813</v>
      </c>
      <c r="H258" s="398" t="s">
        <v>1625</v>
      </c>
    </row>
    <row r="259" spans="1:8" x14ac:dyDescent="0.25">
      <c r="A259" s="381">
        <v>86223</v>
      </c>
      <c r="B259" t="s">
        <v>247</v>
      </c>
      <c r="C259" t="s">
        <v>1820</v>
      </c>
      <c r="D259" t="s">
        <v>249</v>
      </c>
      <c r="E259" t="s">
        <v>249</v>
      </c>
      <c r="G259" t="s">
        <v>1813</v>
      </c>
      <c r="H259" s="398" t="s">
        <v>1625</v>
      </c>
    </row>
    <row r="260" spans="1:8" x14ac:dyDescent="0.25">
      <c r="A260" s="381">
        <v>72223</v>
      </c>
      <c r="B260" t="s">
        <v>250</v>
      </c>
      <c r="C260" t="s">
        <v>1821</v>
      </c>
      <c r="D260" t="s">
        <v>252</v>
      </c>
      <c r="E260" t="s">
        <v>252</v>
      </c>
      <c r="G260" t="s">
        <v>1813</v>
      </c>
    </row>
    <row r="261" spans="1:8" x14ac:dyDescent="0.25">
      <c r="A261" s="381">
        <v>92223</v>
      </c>
      <c r="B261" t="s">
        <v>253</v>
      </c>
      <c r="C261" t="s">
        <v>1822</v>
      </c>
      <c r="D261" t="s">
        <v>255</v>
      </c>
      <c r="E261" t="s">
        <v>255</v>
      </c>
      <c r="G261" t="s">
        <v>1813</v>
      </c>
    </row>
    <row r="262" spans="1:8" x14ac:dyDescent="0.25">
      <c r="A262" s="381">
        <v>8223</v>
      </c>
      <c r="B262" t="s">
        <v>256</v>
      </c>
      <c r="C262" t="s">
        <v>1823</v>
      </c>
      <c r="D262" t="s">
        <v>789</v>
      </c>
      <c r="E262" t="s">
        <v>727</v>
      </c>
      <c r="G262" t="s">
        <v>1813</v>
      </c>
    </row>
    <row r="263" spans="1:8" x14ac:dyDescent="0.25">
      <c r="A263" s="381">
        <v>224</v>
      </c>
      <c r="B263" t="s">
        <v>231</v>
      </c>
      <c r="C263" t="s">
        <v>11</v>
      </c>
      <c r="D263" t="s">
        <v>12</v>
      </c>
      <c r="E263" t="s">
        <v>12</v>
      </c>
      <c r="G263" t="s">
        <v>1824</v>
      </c>
      <c r="H263" s="398" t="s">
        <v>1625</v>
      </c>
    </row>
    <row r="264" spans="1:8" x14ac:dyDescent="0.25">
      <c r="A264" s="381">
        <v>2224</v>
      </c>
      <c r="B264" t="s">
        <v>232</v>
      </c>
      <c r="C264" t="s">
        <v>1825</v>
      </c>
      <c r="D264" t="s">
        <v>786</v>
      </c>
      <c r="E264" t="s">
        <v>724</v>
      </c>
      <c r="G264" t="s">
        <v>1824</v>
      </c>
    </row>
    <row r="265" spans="1:8" x14ac:dyDescent="0.25">
      <c r="A265" s="381">
        <v>73224</v>
      </c>
      <c r="B265" t="s">
        <v>234</v>
      </c>
      <c r="C265" t="s">
        <v>1826</v>
      </c>
      <c r="D265" t="s">
        <v>236</v>
      </c>
      <c r="E265" t="s">
        <v>236</v>
      </c>
      <c r="G265" t="s">
        <v>1824</v>
      </c>
    </row>
    <row r="266" spans="1:8" x14ac:dyDescent="0.25">
      <c r="A266" s="381">
        <v>81224</v>
      </c>
      <c r="B266" t="s">
        <v>237</v>
      </c>
      <c r="C266" t="s">
        <v>1827</v>
      </c>
      <c r="D266" t="s">
        <v>239</v>
      </c>
      <c r="E266" t="s">
        <v>239</v>
      </c>
      <c r="G266" t="s">
        <v>1824</v>
      </c>
    </row>
    <row r="267" spans="1:8" x14ac:dyDescent="0.25">
      <c r="A267" s="381">
        <v>71224</v>
      </c>
      <c r="B267" t="s">
        <v>240</v>
      </c>
      <c r="C267" t="s">
        <v>1828</v>
      </c>
      <c r="D267" t="s">
        <v>242</v>
      </c>
      <c r="E267" t="s">
        <v>242</v>
      </c>
      <c r="G267" t="s">
        <v>1824</v>
      </c>
    </row>
    <row r="268" spans="1:8" x14ac:dyDescent="0.25">
      <c r="A268" s="381">
        <v>5224</v>
      </c>
      <c r="B268" t="s">
        <v>243</v>
      </c>
      <c r="C268" t="s">
        <v>1829</v>
      </c>
      <c r="D268" t="s">
        <v>787</v>
      </c>
      <c r="E268" t="s">
        <v>725</v>
      </c>
      <c r="G268" t="s">
        <v>1824</v>
      </c>
    </row>
    <row r="269" spans="1:8" x14ac:dyDescent="0.25">
      <c r="A269" s="381">
        <v>425224</v>
      </c>
      <c r="B269" t="s">
        <v>1830</v>
      </c>
      <c r="C269" t="s">
        <v>1831</v>
      </c>
      <c r="D269" t="s">
        <v>807</v>
      </c>
      <c r="E269" t="s">
        <v>744</v>
      </c>
      <c r="G269" t="s">
        <v>1824</v>
      </c>
    </row>
    <row r="270" spans="1:8" x14ac:dyDescent="0.25">
      <c r="A270" s="381">
        <v>86224</v>
      </c>
      <c r="B270" t="s">
        <v>247</v>
      </c>
      <c r="C270" t="s">
        <v>1832</v>
      </c>
      <c r="D270" t="s">
        <v>249</v>
      </c>
      <c r="E270" t="s">
        <v>249</v>
      </c>
      <c r="G270" t="s">
        <v>1824</v>
      </c>
    </row>
    <row r="271" spans="1:8" x14ac:dyDescent="0.25">
      <c r="A271" s="381">
        <v>72224</v>
      </c>
      <c r="B271" t="s">
        <v>250</v>
      </c>
      <c r="C271" t="s">
        <v>1833</v>
      </c>
      <c r="D271" t="s">
        <v>252</v>
      </c>
      <c r="E271" t="s">
        <v>252</v>
      </c>
      <c r="G271" t="s">
        <v>1824</v>
      </c>
    </row>
    <row r="272" spans="1:8" x14ac:dyDescent="0.25">
      <c r="A272" s="381">
        <v>92224</v>
      </c>
      <c r="B272" t="s">
        <v>253</v>
      </c>
      <c r="C272" t="s">
        <v>1834</v>
      </c>
      <c r="D272" t="s">
        <v>255</v>
      </c>
      <c r="E272" t="s">
        <v>255</v>
      </c>
      <c r="G272" t="s">
        <v>1824</v>
      </c>
    </row>
    <row r="273" spans="1:8" x14ac:dyDescent="0.25">
      <c r="A273" s="381">
        <v>8224</v>
      </c>
      <c r="B273" t="s">
        <v>256</v>
      </c>
      <c r="C273" t="s">
        <v>1835</v>
      </c>
      <c r="D273" t="s">
        <v>789</v>
      </c>
      <c r="E273" t="s">
        <v>727</v>
      </c>
      <c r="G273" t="s">
        <v>1824</v>
      </c>
    </row>
    <row r="274" spans="1:8" x14ac:dyDescent="0.25">
      <c r="A274" s="381">
        <v>225</v>
      </c>
      <c r="B274" t="s">
        <v>231</v>
      </c>
      <c r="C274" t="s">
        <v>1836</v>
      </c>
      <c r="D274" t="s">
        <v>12</v>
      </c>
      <c r="E274" t="s">
        <v>12</v>
      </c>
      <c r="G274" t="s">
        <v>1837</v>
      </c>
    </row>
    <row r="275" spans="1:8" x14ac:dyDescent="0.25">
      <c r="A275" s="381">
        <v>2225</v>
      </c>
      <c r="B275" t="s">
        <v>232</v>
      </c>
      <c r="C275" t="s">
        <v>1838</v>
      </c>
      <c r="D275" t="s">
        <v>786</v>
      </c>
      <c r="E275" t="s">
        <v>724</v>
      </c>
      <c r="G275" t="s">
        <v>1837</v>
      </c>
      <c r="H275" s="398" t="s">
        <v>1625</v>
      </c>
    </row>
    <row r="276" spans="1:8" x14ac:dyDescent="0.25">
      <c r="A276" s="381">
        <v>73225</v>
      </c>
      <c r="B276" t="s">
        <v>234</v>
      </c>
      <c r="C276" t="s">
        <v>1839</v>
      </c>
      <c r="D276" t="s">
        <v>236</v>
      </c>
      <c r="E276" t="s">
        <v>236</v>
      </c>
      <c r="G276" t="s">
        <v>1837</v>
      </c>
      <c r="H276" s="398" t="s">
        <v>1625</v>
      </c>
    </row>
    <row r="277" spans="1:8" x14ac:dyDescent="0.25">
      <c r="A277" s="381">
        <v>81225</v>
      </c>
      <c r="B277" t="s">
        <v>237</v>
      </c>
      <c r="C277" t="s">
        <v>1840</v>
      </c>
      <c r="D277" t="s">
        <v>239</v>
      </c>
      <c r="E277" t="s">
        <v>239</v>
      </c>
      <c r="G277" t="s">
        <v>1837</v>
      </c>
      <c r="H277" s="398" t="s">
        <v>1625</v>
      </c>
    </row>
    <row r="278" spans="1:8" x14ac:dyDescent="0.25">
      <c r="A278" s="381">
        <v>71225</v>
      </c>
      <c r="B278" t="s">
        <v>240</v>
      </c>
      <c r="C278" t="s">
        <v>1841</v>
      </c>
      <c r="D278" t="s">
        <v>242</v>
      </c>
      <c r="E278" t="s">
        <v>242</v>
      </c>
      <c r="G278" t="s">
        <v>1837</v>
      </c>
      <c r="H278" s="398" t="s">
        <v>1625</v>
      </c>
    </row>
    <row r="279" spans="1:8" x14ac:dyDescent="0.25">
      <c r="A279" s="381">
        <v>5225</v>
      </c>
      <c r="B279" t="s">
        <v>243</v>
      </c>
      <c r="C279" t="s">
        <v>1842</v>
      </c>
      <c r="D279" t="s">
        <v>787</v>
      </c>
      <c r="E279" t="s">
        <v>725</v>
      </c>
      <c r="G279" t="s">
        <v>1837</v>
      </c>
      <c r="H279" s="398" t="s">
        <v>1625</v>
      </c>
    </row>
    <row r="280" spans="1:8" x14ac:dyDescent="0.25">
      <c r="A280" s="381">
        <v>426225</v>
      </c>
      <c r="B280" t="s">
        <v>1843</v>
      </c>
      <c r="C280" t="s">
        <v>1844</v>
      </c>
      <c r="D280" t="s">
        <v>1845</v>
      </c>
      <c r="E280" t="s">
        <v>1846</v>
      </c>
      <c r="G280" t="s">
        <v>1837</v>
      </c>
    </row>
    <row r="281" spans="1:8" x14ac:dyDescent="0.25">
      <c r="A281" s="381">
        <v>86225</v>
      </c>
      <c r="B281" t="s">
        <v>247</v>
      </c>
      <c r="C281" t="s">
        <v>1847</v>
      </c>
      <c r="D281" t="s">
        <v>249</v>
      </c>
      <c r="E281" t="s">
        <v>249</v>
      </c>
      <c r="G281" t="s">
        <v>1837</v>
      </c>
    </row>
    <row r="282" spans="1:8" x14ac:dyDescent="0.25">
      <c r="A282" s="381">
        <v>72225</v>
      </c>
      <c r="B282" t="s">
        <v>250</v>
      </c>
      <c r="C282" t="s">
        <v>1848</v>
      </c>
      <c r="D282" t="s">
        <v>252</v>
      </c>
      <c r="E282" t="s">
        <v>252</v>
      </c>
      <c r="G282" t="s">
        <v>1837</v>
      </c>
    </row>
    <row r="283" spans="1:8" x14ac:dyDescent="0.25">
      <c r="A283" s="381">
        <v>92225</v>
      </c>
      <c r="B283" t="s">
        <v>253</v>
      </c>
      <c r="C283" t="s">
        <v>1849</v>
      </c>
      <c r="D283" t="s">
        <v>255</v>
      </c>
      <c r="E283" t="s">
        <v>255</v>
      </c>
      <c r="G283" t="s">
        <v>1837</v>
      </c>
    </row>
    <row r="284" spans="1:8" x14ac:dyDescent="0.25">
      <c r="A284" s="381">
        <v>8225</v>
      </c>
      <c r="B284" t="s">
        <v>256</v>
      </c>
      <c r="C284" t="s">
        <v>1850</v>
      </c>
      <c r="D284" t="s">
        <v>789</v>
      </c>
      <c r="E284" t="s">
        <v>727</v>
      </c>
      <c r="G284" t="s">
        <v>1837</v>
      </c>
    </row>
    <row r="285" spans="1:8" x14ac:dyDescent="0.25">
      <c r="A285" s="381">
        <v>247</v>
      </c>
      <c r="B285" t="s">
        <v>258</v>
      </c>
      <c r="C285" t="s">
        <v>1851</v>
      </c>
      <c r="D285" t="s">
        <v>14</v>
      </c>
      <c r="E285" t="s">
        <v>14</v>
      </c>
      <c r="G285" t="s">
        <v>1852</v>
      </c>
    </row>
    <row r="286" spans="1:8" x14ac:dyDescent="0.25">
      <c r="A286" s="381">
        <v>44247</v>
      </c>
      <c r="B286" t="s">
        <v>259</v>
      </c>
      <c r="C286" t="s">
        <v>1853</v>
      </c>
      <c r="D286" t="s">
        <v>790</v>
      </c>
      <c r="E286" t="s">
        <v>728</v>
      </c>
      <c r="G286" t="s">
        <v>1852</v>
      </c>
    </row>
    <row r="287" spans="1:8" x14ac:dyDescent="0.25">
      <c r="A287" s="381">
        <v>71247</v>
      </c>
      <c r="B287" t="s">
        <v>261</v>
      </c>
      <c r="C287" t="s">
        <v>1854</v>
      </c>
      <c r="D287" t="s">
        <v>263</v>
      </c>
      <c r="E287" t="s">
        <v>263</v>
      </c>
      <c r="G287" t="s">
        <v>1852</v>
      </c>
    </row>
    <row r="288" spans="1:8" x14ac:dyDescent="0.25">
      <c r="A288" s="381">
        <v>84247</v>
      </c>
      <c r="B288" t="s">
        <v>264</v>
      </c>
      <c r="C288" t="s">
        <v>1855</v>
      </c>
      <c r="D288" t="s">
        <v>266</v>
      </c>
      <c r="E288" t="s">
        <v>266</v>
      </c>
      <c r="G288" t="s">
        <v>1852</v>
      </c>
    </row>
    <row r="289" spans="1:7" x14ac:dyDescent="0.25">
      <c r="A289" s="381">
        <v>3247</v>
      </c>
      <c r="B289" t="s">
        <v>267</v>
      </c>
      <c r="C289" t="s">
        <v>1856</v>
      </c>
      <c r="D289" t="s">
        <v>791</v>
      </c>
      <c r="E289" t="s">
        <v>729</v>
      </c>
      <c r="G289" t="s">
        <v>1852</v>
      </c>
    </row>
    <row r="290" spans="1:7" x14ac:dyDescent="0.25">
      <c r="A290" s="381">
        <v>73247</v>
      </c>
      <c r="B290" t="s">
        <v>269</v>
      </c>
      <c r="C290" t="s">
        <v>1857</v>
      </c>
      <c r="D290" t="s">
        <v>271</v>
      </c>
      <c r="E290" t="s">
        <v>271</v>
      </c>
      <c r="G290" t="s">
        <v>1852</v>
      </c>
    </row>
    <row r="291" spans="1:7" x14ac:dyDescent="0.25">
      <c r="A291" s="381">
        <v>93247</v>
      </c>
      <c r="B291" t="s">
        <v>272</v>
      </c>
      <c r="C291" t="s">
        <v>1858</v>
      </c>
      <c r="D291" t="s">
        <v>274</v>
      </c>
      <c r="E291" t="s">
        <v>274</v>
      </c>
      <c r="G291" t="s">
        <v>1852</v>
      </c>
    </row>
    <row r="292" spans="1:7" x14ac:dyDescent="0.25">
      <c r="A292" s="381">
        <v>6247</v>
      </c>
      <c r="B292" t="s">
        <v>275</v>
      </c>
      <c r="C292" t="s">
        <v>1859</v>
      </c>
      <c r="D292" t="s">
        <v>792</v>
      </c>
      <c r="E292" t="s">
        <v>730</v>
      </c>
      <c r="G292" t="s">
        <v>1852</v>
      </c>
    </row>
    <row r="293" spans="1:7" x14ac:dyDescent="0.25">
      <c r="A293" s="381">
        <v>248</v>
      </c>
      <c r="B293" t="s">
        <v>258</v>
      </c>
      <c r="C293" t="s">
        <v>1860</v>
      </c>
      <c r="D293" t="s">
        <v>14</v>
      </c>
      <c r="E293" t="s">
        <v>14</v>
      </c>
      <c r="G293" t="s">
        <v>1861</v>
      </c>
    </row>
    <row r="294" spans="1:7" x14ac:dyDescent="0.25">
      <c r="A294" s="381">
        <v>41248</v>
      </c>
      <c r="B294" t="s">
        <v>1862</v>
      </c>
      <c r="C294" t="s">
        <v>1863</v>
      </c>
      <c r="D294" t="s">
        <v>1864</v>
      </c>
      <c r="E294" t="s">
        <v>1865</v>
      </c>
      <c r="G294" t="s">
        <v>1861</v>
      </c>
    </row>
    <row r="295" spans="1:7" x14ac:dyDescent="0.25">
      <c r="A295" s="381">
        <v>71248</v>
      </c>
      <c r="B295" t="s">
        <v>261</v>
      </c>
      <c r="C295" t="s">
        <v>1866</v>
      </c>
      <c r="D295" t="s">
        <v>263</v>
      </c>
      <c r="E295" t="s">
        <v>263</v>
      </c>
      <c r="G295" t="s">
        <v>1861</v>
      </c>
    </row>
    <row r="296" spans="1:7" x14ac:dyDescent="0.25">
      <c r="A296" s="381">
        <v>83248</v>
      </c>
      <c r="B296" t="s">
        <v>264</v>
      </c>
      <c r="C296" t="s">
        <v>1867</v>
      </c>
      <c r="D296" t="s">
        <v>266</v>
      </c>
      <c r="E296" t="s">
        <v>266</v>
      </c>
      <c r="G296" t="s">
        <v>1861</v>
      </c>
    </row>
    <row r="297" spans="1:7" x14ac:dyDescent="0.25">
      <c r="A297" s="381">
        <v>3248</v>
      </c>
      <c r="B297" t="s">
        <v>267</v>
      </c>
      <c r="C297" t="s">
        <v>1868</v>
      </c>
      <c r="D297" t="s">
        <v>791</v>
      </c>
      <c r="E297" t="s">
        <v>729</v>
      </c>
      <c r="G297" t="s">
        <v>1861</v>
      </c>
    </row>
    <row r="298" spans="1:7" x14ac:dyDescent="0.25">
      <c r="A298" s="381">
        <v>73248</v>
      </c>
      <c r="B298" t="s">
        <v>269</v>
      </c>
      <c r="C298" t="s">
        <v>1869</v>
      </c>
      <c r="D298" t="s">
        <v>271</v>
      </c>
      <c r="E298" t="s">
        <v>271</v>
      </c>
      <c r="G298" t="s">
        <v>1861</v>
      </c>
    </row>
    <row r="299" spans="1:7" x14ac:dyDescent="0.25">
      <c r="A299" s="381">
        <v>93248</v>
      </c>
      <c r="B299" t="s">
        <v>272</v>
      </c>
      <c r="C299" t="s">
        <v>1870</v>
      </c>
      <c r="D299" t="s">
        <v>274</v>
      </c>
      <c r="E299" t="s">
        <v>274</v>
      </c>
      <c r="G299" t="s">
        <v>1861</v>
      </c>
    </row>
    <row r="300" spans="1:7" x14ac:dyDescent="0.25">
      <c r="A300" s="381">
        <v>6248</v>
      </c>
      <c r="B300" t="s">
        <v>275</v>
      </c>
      <c r="C300" t="s">
        <v>1871</v>
      </c>
      <c r="D300" t="s">
        <v>792</v>
      </c>
      <c r="E300" t="s">
        <v>730</v>
      </c>
      <c r="G300" t="s">
        <v>1861</v>
      </c>
    </row>
    <row r="301" spans="1:7" x14ac:dyDescent="0.25">
      <c r="A301" s="381">
        <v>300</v>
      </c>
      <c r="B301" t="s">
        <v>133</v>
      </c>
      <c r="C301" t="s">
        <v>133</v>
      </c>
      <c r="D301" t="s">
        <v>133</v>
      </c>
      <c r="E301" t="s">
        <v>133</v>
      </c>
    </row>
    <row r="302" spans="1:7" x14ac:dyDescent="0.25">
      <c r="A302" s="381">
        <v>301</v>
      </c>
      <c r="B302" t="s">
        <v>1546</v>
      </c>
      <c r="C302" t="s">
        <v>1872</v>
      </c>
      <c r="D302" t="s">
        <v>1546</v>
      </c>
      <c r="E302" t="s">
        <v>1547</v>
      </c>
      <c r="F302" t="s">
        <v>1873</v>
      </c>
    </row>
    <row r="303" spans="1:7" x14ac:dyDescent="0.25">
      <c r="A303" s="381">
        <v>302</v>
      </c>
      <c r="B303" t="s">
        <v>133</v>
      </c>
      <c r="C303" t="s">
        <v>133</v>
      </c>
      <c r="D303" t="s">
        <v>133</v>
      </c>
      <c r="E303" t="s">
        <v>133</v>
      </c>
    </row>
    <row r="304" spans="1:7" x14ac:dyDescent="0.25">
      <c r="A304" s="381">
        <v>303</v>
      </c>
      <c r="B304" t="s">
        <v>133</v>
      </c>
      <c r="C304" t="s">
        <v>133</v>
      </c>
      <c r="D304" t="s">
        <v>133</v>
      </c>
      <c r="E304" t="s">
        <v>133</v>
      </c>
    </row>
    <row r="305" spans="1:6" x14ac:dyDescent="0.25">
      <c r="A305" s="381">
        <v>304</v>
      </c>
      <c r="B305" t="s">
        <v>1874</v>
      </c>
      <c r="C305" t="s">
        <v>1875</v>
      </c>
      <c r="D305" t="s">
        <v>1874</v>
      </c>
      <c r="E305" t="s">
        <v>1876</v>
      </c>
      <c r="F305" t="s">
        <v>1873</v>
      </c>
    </row>
    <row r="306" spans="1:6" x14ac:dyDescent="0.25">
      <c r="A306" s="381">
        <v>305</v>
      </c>
      <c r="B306" t="s">
        <v>1877</v>
      </c>
      <c r="C306" t="s">
        <v>1878</v>
      </c>
      <c r="D306" t="s">
        <v>1877</v>
      </c>
      <c r="E306" t="s">
        <v>1879</v>
      </c>
    </row>
    <row r="307" spans="1:6" x14ac:dyDescent="0.25">
      <c r="A307" s="381">
        <v>306</v>
      </c>
      <c r="B307" t="s">
        <v>133</v>
      </c>
      <c r="C307" t="s">
        <v>133</v>
      </c>
      <c r="D307" t="s">
        <v>133</v>
      </c>
      <c r="E307" t="s">
        <v>133</v>
      </c>
    </row>
    <row r="308" spans="1:6" x14ac:dyDescent="0.25">
      <c r="A308" s="381">
        <v>307</v>
      </c>
      <c r="B308" t="s">
        <v>133</v>
      </c>
      <c r="C308" t="s">
        <v>133</v>
      </c>
      <c r="D308" t="s">
        <v>133</v>
      </c>
      <c r="E308" t="s">
        <v>133</v>
      </c>
    </row>
    <row r="309" spans="1:6" x14ac:dyDescent="0.25">
      <c r="A309" s="381">
        <v>308</v>
      </c>
      <c r="B309" t="s">
        <v>133</v>
      </c>
      <c r="C309" t="s">
        <v>133</v>
      </c>
      <c r="D309" t="s">
        <v>133</v>
      </c>
      <c r="E309" t="s">
        <v>133</v>
      </c>
    </row>
    <row r="310" spans="1:6" x14ac:dyDescent="0.25">
      <c r="A310" s="381">
        <v>309</v>
      </c>
      <c r="B310" t="s">
        <v>133</v>
      </c>
      <c r="C310" t="s">
        <v>133</v>
      </c>
      <c r="D310" t="s">
        <v>133</v>
      </c>
      <c r="E310" t="s">
        <v>133</v>
      </c>
    </row>
    <row r="311" spans="1:6" x14ac:dyDescent="0.25">
      <c r="A311" s="381">
        <v>310</v>
      </c>
      <c r="B311" t="s">
        <v>133</v>
      </c>
      <c r="C311" t="s">
        <v>133</v>
      </c>
      <c r="D311" t="s">
        <v>133</v>
      </c>
      <c r="E311" t="s">
        <v>133</v>
      </c>
    </row>
    <row r="312" spans="1:6" x14ac:dyDescent="0.25">
      <c r="A312" s="381">
        <v>311</v>
      </c>
      <c r="B312" t="s">
        <v>105</v>
      </c>
      <c r="C312" t="s">
        <v>1880</v>
      </c>
      <c r="D312" t="s">
        <v>105</v>
      </c>
      <c r="E312" t="s">
        <v>106</v>
      </c>
      <c r="F312" t="s">
        <v>1873</v>
      </c>
    </row>
    <row r="313" spans="1:6" x14ac:dyDescent="0.25">
      <c r="A313" s="381">
        <v>312</v>
      </c>
      <c r="B313" t="s">
        <v>1480</v>
      </c>
      <c r="C313" t="s">
        <v>1881</v>
      </c>
      <c r="D313" t="s">
        <v>1481</v>
      </c>
      <c r="E313" t="s">
        <v>1482</v>
      </c>
      <c r="F313" t="s">
        <v>1882</v>
      </c>
    </row>
    <row r="314" spans="1:6" x14ac:dyDescent="0.25">
      <c r="A314" s="381">
        <v>313</v>
      </c>
      <c r="B314" t="s">
        <v>1508</v>
      </c>
      <c r="C314" t="s">
        <v>1883</v>
      </c>
      <c r="D314" t="s">
        <v>1472</v>
      </c>
      <c r="E314" t="s">
        <v>1473</v>
      </c>
      <c r="F314" t="s">
        <v>1884</v>
      </c>
    </row>
    <row r="315" spans="1:6" x14ac:dyDescent="0.25">
      <c r="A315" s="381">
        <v>314</v>
      </c>
      <c r="B315" t="s">
        <v>133</v>
      </c>
      <c r="C315" t="s">
        <v>133</v>
      </c>
      <c r="D315" t="s">
        <v>133</v>
      </c>
      <c r="E315" t="s">
        <v>133</v>
      </c>
    </row>
    <row r="316" spans="1:6" x14ac:dyDescent="0.25">
      <c r="A316" s="381">
        <v>315</v>
      </c>
      <c r="B316" t="s">
        <v>133</v>
      </c>
      <c r="C316" t="s">
        <v>133</v>
      </c>
      <c r="D316" t="s">
        <v>133</v>
      </c>
      <c r="E316" t="s">
        <v>133</v>
      </c>
    </row>
    <row r="317" spans="1:6" x14ac:dyDescent="0.25">
      <c r="A317" s="381">
        <v>316</v>
      </c>
      <c r="B317" t="s">
        <v>133</v>
      </c>
      <c r="C317" t="s">
        <v>133</v>
      </c>
      <c r="D317" t="s">
        <v>133</v>
      </c>
      <c r="E317" t="s">
        <v>133</v>
      </c>
    </row>
    <row r="318" spans="1:6" x14ac:dyDescent="0.25">
      <c r="A318" s="381">
        <v>317</v>
      </c>
      <c r="B318" t="s">
        <v>133</v>
      </c>
      <c r="C318" t="s">
        <v>133</v>
      </c>
      <c r="D318" t="s">
        <v>133</v>
      </c>
      <c r="E318" t="s">
        <v>133</v>
      </c>
    </row>
    <row r="319" spans="1:6" x14ac:dyDescent="0.25">
      <c r="A319" s="381">
        <v>318</v>
      </c>
      <c r="B319" t="s">
        <v>133</v>
      </c>
      <c r="C319" t="s">
        <v>133</v>
      </c>
      <c r="D319" t="s">
        <v>133</v>
      </c>
      <c r="E319" t="s">
        <v>133</v>
      </c>
    </row>
    <row r="320" spans="1:6" x14ac:dyDescent="0.25">
      <c r="A320" s="381">
        <v>319</v>
      </c>
      <c r="B320" t="s">
        <v>133</v>
      </c>
      <c r="C320" t="s">
        <v>133</v>
      </c>
      <c r="D320" t="s">
        <v>133</v>
      </c>
      <c r="E320" t="s">
        <v>133</v>
      </c>
    </row>
    <row r="321" spans="1:6" x14ac:dyDescent="0.25">
      <c r="A321" s="381">
        <v>320</v>
      </c>
      <c r="B321" t="s">
        <v>133</v>
      </c>
      <c r="C321" t="s">
        <v>133</v>
      </c>
      <c r="D321" t="s">
        <v>133</v>
      </c>
      <c r="E321" t="s">
        <v>133</v>
      </c>
    </row>
    <row r="322" spans="1:6" x14ac:dyDescent="0.25">
      <c r="A322" s="381">
        <v>321</v>
      </c>
      <c r="B322" t="s">
        <v>133</v>
      </c>
      <c r="C322" t="s">
        <v>133</v>
      </c>
      <c r="D322" t="s">
        <v>133</v>
      </c>
      <c r="E322" t="s">
        <v>133</v>
      </c>
    </row>
    <row r="323" spans="1:6" x14ac:dyDescent="0.25">
      <c r="A323" s="381">
        <v>322</v>
      </c>
      <c r="B323" t="s">
        <v>133</v>
      </c>
      <c r="C323" t="s">
        <v>133</v>
      </c>
      <c r="D323" t="s">
        <v>133</v>
      </c>
      <c r="E323" t="s">
        <v>133</v>
      </c>
    </row>
    <row r="324" spans="1:6" x14ac:dyDescent="0.25">
      <c r="A324" s="381">
        <v>323</v>
      </c>
      <c r="B324" t="s">
        <v>133</v>
      </c>
      <c r="C324" t="s">
        <v>133</v>
      </c>
      <c r="D324" t="s">
        <v>133</v>
      </c>
      <c r="E324" t="s">
        <v>133</v>
      </c>
    </row>
    <row r="325" spans="1:6" x14ac:dyDescent="0.25">
      <c r="A325" s="381">
        <v>324</v>
      </c>
      <c r="B325" t="s">
        <v>133</v>
      </c>
      <c r="C325" t="s">
        <v>133</v>
      </c>
      <c r="D325" t="s">
        <v>133</v>
      </c>
      <c r="E325" t="s">
        <v>133</v>
      </c>
    </row>
    <row r="326" spans="1:6" x14ac:dyDescent="0.25">
      <c r="A326" s="381">
        <v>325</v>
      </c>
      <c r="B326" t="s">
        <v>133</v>
      </c>
      <c r="C326" t="s">
        <v>133</v>
      </c>
      <c r="D326" t="s">
        <v>133</v>
      </c>
      <c r="E326" t="s">
        <v>133</v>
      </c>
    </row>
    <row r="327" spans="1:6" x14ac:dyDescent="0.25">
      <c r="A327" s="381">
        <v>326</v>
      </c>
      <c r="B327" t="s">
        <v>133</v>
      </c>
      <c r="C327" t="s">
        <v>133</v>
      </c>
      <c r="D327" t="s">
        <v>133</v>
      </c>
      <c r="E327" t="s">
        <v>133</v>
      </c>
    </row>
    <row r="328" spans="1:6" x14ac:dyDescent="0.25">
      <c r="A328" s="381">
        <v>327</v>
      </c>
      <c r="B328" t="s">
        <v>133</v>
      </c>
      <c r="C328" t="s">
        <v>133</v>
      </c>
      <c r="D328" t="s">
        <v>133</v>
      </c>
      <c r="E328" t="s">
        <v>133</v>
      </c>
    </row>
    <row r="329" spans="1:6" x14ac:dyDescent="0.25">
      <c r="A329" s="381">
        <v>328</v>
      </c>
      <c r="B329" t="s">
        <v>133</v>
      </c>
      <c r="C329" t="s">
        <v>133</v>
      </c>
      <c r="D329" t="s">
        <v>133</v>
      </c>
      <c r="E329" t="s">
        <v>133</v>
      </c>
    </row>
    <row r="330" spans="1:6" x14ac:dyDescent="0.25">
      <c r="A330" s="381">
        <v>329</v>
      </c>
      <c r="B330" t="s">
        <v>133</v>
      </c>
      <c r="C330" t="s">
        <v>133</v>
      </c>
      <c r="D330" t="s">
        <v>133</v>
      </c>
      <c r="E330" t="s">
        <v>133</v>
      </c>
    </row>
    <row r="331" spans="1:6" x14ac:dyDescent="0.25">
      <c r="A331" s="381">
        <v>330</v>
      </c>
      <c r="B331" t="s">
        <v>133</v>
      </c>
      <c r="C331" t="s">
        <v>133</v>
      </c>
      <c r="D331" t="s">
        <v>133</v>
      </c>
      <c r="E331" t="s">
        <v>133</v>
      </c>
    </row>
    <row r="332" spans="1:6" x14ac:dyDescent="0.25">
      <c r="A332" s="381">
        <v>331</v>
      </c>
      <c r="B332" t="s">
        <v>133</v>
      </c>
      <c r="C332" t="s">
        <v>133</v>
      </c>
      <c r="D332" t="s">
        <v>133</v>
      </c>
      <c r="E332" t="s">
        <v>133</v>
      </c>
    </row>
    <row r="333" spans="1:6" x14ac:dyDescent="0.25">
      <c r="A333" s="381">
        <v>332</v>
      </c>
      <c r="B333" t="s">
        <v>1885</v>
      </c>
      <c r="C333" t="s">
        <v>1886</v>
      </c>
      <c r="D333" t="s">
        <v>1885</v>
      </c>
      <c r="E333" t="s">
        <v>1887</v>
      </c>
    </row>
    <row r="334" spans="1:6" x14ac:dyDescent="0.25">
      <c r="A334" s="381">
        <v>333</v>
      </c>
      <c r="B334" t="s">
        <v>133</v>
      </c>
      <c r="C334" t="s">
        <v>133</v>
      </c>
      <c r="D334" t="s">
        <v>133</v>
      </c>
      <c r="E334" t="s">
        <v>133</v>
      </c>
    </row>
    <row r="335" spans="1:6" x14ac:dyDescent="0.25">
      <c r="A335" s="381">
        <v>334</v>
      </c>
      <c r="B335" t="s">
        <v>1888</v>
      </c>
      <c r="C335" t="s">
        <v>1889</v>
      </c>
      <c r="D335" t="s">
        <v>1888</v>
      </c>
      <c r="E335" t="s">
        <v>1890</v>
      </c>
      <c r="F335" t="s">
        <v>1873</v>
      </c>
    </row>
    <row r="336" spans="1:6" x14ac:dyDescent="0.25">
      <c r="A336" s="381">
        <v>335</v>
      </c>
      <c r="B336" t="s">
        <v>1891</v>
      </c>
      <c r="C336" t="s">
        <v>1892</v>
      </c>
      <c r="D336" t="s">
        <v>1891</v>
      </c>
      <c r="E336" t="s">
        <v>1893</v>
      </c>
    </row>
    <row r="337" spans="1:5" x14ac:dyDescent="0.25">
      <c r="A337" s="381">
        <v>336</v>
      </c>
      <c r="B337" t="s">
        <v>133</v>
      </c>
      <c r="C337" t="s">
        <v>133</v>
      </c>
      <c r="D337" t="s">
        <v>133</v>
      </c>
      <c r="E337" t="s">
        <v>133</v>
      </c>
    </row>
    <row r="338" spans="1:5" x14ac:dyDescent="0.25">
      <c r="A338" s="381">
        <v>337</v>
      </c>
      <c r="B338" t="s">
        <v>133</v>
      </c>
      <c r="C338" t="s">
        <v>133</v>
      </c>
      <c r="D338" t="s">
        <v>133</v>
      </c>
      <c r="E338" t="s">
        <v>133</v>
      </c>
    </row>
    <row r="339" spans="1:5" x14ac:dyDescent="0.25">
      <c r="A339" s="381">
        <v>338</v>
      </c>
      <c r="B339" t="s">
        <v>133</v>
      </c>
      <c r="C339" t="s">
        <v>133</v>
      </c>
      <c r="D339" t="s">
        <v>133</v>
      </c>
      <c r="E339" t="s">
        <v>133</v>
      </c>
    </row>
    <row r="340" spans="1:5" x14ac:dyDescent="0.25">
      <c r="A340" s="381">
        <v>339</v>
      </c>
      <c r="B340" t="s">
        <v>133</v>
      </c>
      <c r="C340" t="s">
        <v>133</v>
      </c>
      <c r="D340" t="s">
        <v>133</v>
      </c>
      <c r="E340" t="s">
        <v>133</v>
      </c>
    </row>
    <row r="341" spans="1:5" x14ac:dyDescent="0.25">
      <c r="A341" s="381">
        <v>340</v>
      </c>
      <c r="B341" t="s">
        <v>133</v>
      </c>
      <c r="C341" t="s">
        <v>133</v>
      </c>
      <c r="D341" t="s">
        <v>133</v>
      </c>
      <c r="E341" t="s">
        <v>133</v>
      </c>
    </row>
    <row r="342" spans="1:5" x14ac:dyDescent="0.25">
      <c r="A342" s="381">
        <v>341</v>
      </c>
      <c r="B342" t="s">
        <v>133</v>
      </c>
      <c r="C342" t="s">
        <v>133</v>
      </c>
      <c r="D342" t="s">
        <v>133</v>
      </c>
      <c r="E342" t="s">
        <v>133</v>
      </c>
    </row>
    <row r="343" spans="1:5" x14ac:dyDescent="0.25">
      <c r="A343" s="381">
        <v>342</v>
      </c>
      <c r="B343" t="s">
        <v>133</v>
      </c>
      <c r="C343" t="s">
        <v>133</v>
      </c>
      <c r="D343" t="s">
        <v>133</v>
      </c>
      <c r="E343" t="s">
        <v>133</v>
      </c>
    </row>
    <row r="344" spans="1:5" x14ac:dyDescent="0.25">
      <c r="A344" s="381">
        <v>343</v>
      </c>
      <c r="B344" t="s">
        <v>133</v>
      </c>
      <c r="C344" t="s">
        <v>133</v>
      </c>
      <c r="D344" t="s">
        <v>133</v>
      </c>
      <c r="E344" t="s">
        <v>133</v>
      </c>
    </row>
    <row r="345" spans="1:5" x14ac:dyDescent="0.25">
      <c r="A345" s="381">
        <v>344</v>
      </c>
      <c r="B345" t="s">
        <v>133</v>
      </c>
      <c r="C345" t="s">
        <v>133</v>
      </c>
      <c r="D345" t="s">
        <v>133</v>
      </c>
      <c r="E345" t="s">
        <v>133</v>
      </c>
    </row>
    <row r="346" spans="1:5" x14ac:dyDescent="0.25">
      <c r="A346" s="381">
        <v>345</v>
      </c>
      <c r="B346" t="s">
        <v>133</v>
      </c>
      <c r="C346" t="s">
        <v>133</v>
      </c>
      <c r="D346" t="s">
        <v>133</v>
      </c>
      <c r="E346" t="s">
        <v>133</v>
      </c>
    </row>
    <row r="347" spans="1:5" x14ac:dyDescent="0.25">
      <c r="A347" s="381">
        <v>346</v>
      </c>
      <c r="B347" t="s">
        <v>133</v>
      </c>
      <c r="C347" t="s">
        <v>133</v>
      </c>
      <c r="D347" t="s">
        <v>133</v>
      </c>
      <c r="E347" t="s">
        <v>133</v>
      </c>
    </row>
    <row r="348" spans="1:5" x14ac:dyDescent="0.25">
      <c r="A348" s="381">
        <v>347</v>
      </c>
      <c r="B348" t="s">
        <v>133</v>
      </c>
      <c r="C348" t="s">
        <v>133</v>
      </c>
      <c r="D348" t="s">
        <v>133</v>
      </c>
      <c r="E348" t="s">
        <v>133</v>
      </c>
    </row>
    <row r="349" spans="1:5" x14ac:dyDescent="0.25">
      <c r="A349" s="381">
        <v>348</v>
      </c>
      <c r="B349" t="s">
        <v>133</v>
      </c>
      <c r="C349" t="s">
        <v>133</v>
      </c>
      <c r="D349" t="s">
        <v>133</v>
      </c>
      <c r="E349" t="s">
        <v>133</v>
      </c>
    </row>
    <row r="350" spans="1:5" x14ac:dyDescent="0.25">
      <c r="A350" s="381">
        <v>349</v>
      </c>
      <c r="B350" t="s">
        <v>133</v>
      </c>
      <c r="C350" t="s">
        <v>133</v>
      </c>
      <c r="D350" t="s">
        <v>133</v>
      </c>
      <c r="E350" t="s">
        <v>133</v>
      </c>
    </row>
    <row r="351" spans="1:5" x14ac:dyDescent="0.25">
      <c r="A351" s="381">
        <v>350</v>
      </c>
      <c r="B351" t="s">
        <v>133</v>
      </c>
      <c r="C351" t="s">
        <v>133</v>
      </c>
      <c r="D351" t="s">
        <v>133</v>
      </c>
      <c r="E351" t="s">
        <v>133</v>
      </c>
    </row>
    <row r="352" spans="1:5" x14ac:dyDescent="0.25">
      <c r="A352" s="381">
        <v>351</v>
      </c>
      <c r="B352" t="s">
        <v>133</v>
      </c>
      <c r="C352" t="s">
        <v>133</v>
      </c>
      <c r="D352" t="s">
        <v>133</v>
      </c>
      <c r="E352" t="s">
        <v>133</v>
      </c>
    </row>
    <row r="353" spans="1:7" x14ac:dyDescent="0.25">
      <c r="A353" s="381">
        <v>352</v>
      </c>
      <c r="B353" t="s">
        <v>133</v>
      </c>
      <c r="C353" t="s">
        <v>133</v>
      </c>
      <c r="D353" t="s">
        <v>133</v>
      </c>
      <c r="E353" t="s">
        <v>133</v>
      </c>
    </row>
    <row r="354" spans="1:7" x14ac:dyDescent="0.25">
      <c r="A354" s="381">
        <v>353</v>
      </c>
      <c r="B354" t="s">
        <v>1450</v>
      </c>
      <c r="C354" t="s">
        <v>1894</v>
      </c>
      <c r="D354" t="s">
        <v>1450</v>
      </c>
      <c r="E354" t="s">
        <v>1450</v>
      </c>
      <c r="F354" t="s">
        <v>1873</v>
      </c>
    </row>
    <row r="355" spans="1:7" x14ac:dyDescent="0.25">
      <c r="A355" s="381">
        <v>354</v>
      </c>
      <c r="B355" t="s">
        <v>133</v>
      </c>
      <c r="C355" t="s">
        <v>133</v>
      </c>
      <c r="D355" t="s">
        <v>133</v>
      </c>
      <c r="E355" t="s">
        <v>133</v>
      </c>
    </row>
    <row r="356" spans="1:7" x14ac:dyDescent="0.25">
      <c r="A356" s="381">
        <v>355</v>
      </c>
      <c r="B356" t="s">
        <v>133</v>
      </c>
      <c r="C356" t="s">
        <v>133</v>
      </c>
      <c r="D356" t="s">
        <v>133</v>
      </c>
      <c r="E356" t="s">
        <v>133</v>
      </c>
    </row>
    <row r="357" spans="1:7" x14ac:dyDescent="0.25">
      <c r="A357" s="381">
        <v>356</v>
      </c>
      <c r="B357" t="s">
        <v>133</v>
      </c>
      <c r="C357" t="s">
        <v>133</v>
      </c>
      <c r="D357" t="s">
        <v>133</v>
      </c>
      <c r="E357" t="s">
        <v>133</v>
      </c>
    </row>
    <row r="358" spans="1:7" x14ac:dyDescent="0.25">
      <c r="A358" s="381">
        <v>357</v>
      </c>
      <c r="B358" t="s">
        <v>133</v>
      </c>
      <c r="C358" t="s">
        <v>133</v>
      </c>
      <c r="D358" t="s">
        <v>133</v>
      </c>
      <c r="E358" t="s">
        <v>133</v>
      </c>
    </row>
    <row r="359" spans="1:7" x14ac:dyDescent="0.25">
      <c r="A359" s="381">
        <v>358</v>
      </c>
      <c r="B359" t="s">
        <v>133</v>
      </c>
      <c r="C359" t="s">
        <v>133</v>
      </c>
      <c r="D359" t="s">
        <v>133</v>
      </c>
      <c r="E359" t="s">
        <v>133</v>
      </c>
    </row>
    <row r="360" spans="1:7" x14ac:dyDescent="0.25">
      <c r="A360" s="381">
        <v>359</v>
      </c>
      <c r="B360" t="s">
        <v>133</v>
      </c>
      <c r="C360" t="s">
        <v>133</v>
      </c>
      <c r="D360" t="s">
        <v>133</v>
      </c>
      <c r="E360" t="s">
        <v>133</v>
      </c>
    </row>
    <row r="361" spans="1:7" x14ac:dyDescent="0.25">
      <c r="A361" s="381">
        <v>360</v>
      </c>
      <c r="B361" t="s">
        <v>1624</v>
      </c>
      <c r="C361" t="s">
        <v>1932</v>
      </c>
      <c r="D361" t="s">
        <v>1624</v>
      </c>
      <c r="E361" t="s">
        <v>1624</v>
      </c>
      <c r="G361" t="s">
        <v>1895</v>
      </c>
    </row>
    <row r="362" spans="1:7" x14ac:dyDescent="0.25">
      <c r="A362" s="381">
        <v>401</v>
      </c>
      <c r="B362" t="s">
        <v>1874</v>
      </c>
      <c r="C362" t="s">
        <v>1896</v>
      </c>
      <c r="D362" t="s">
        <v>1897</v>
      </c>
      <c r="E362" t="s">
        <v>1876</v>
      </c>
    </row>
    <row r="363" spans="1:7" x14ac:dyDescent="0.25">
      <c r="A363" s="381">
        <v>402</v>
      </c>
      <c r="B363" t="s">
        <v>133</v>
      </c>
      <c r="C363" t="s">
        <v>133</v>
      </c>
      <c r="D363" t="s">
        <v>133</v>
      </c>
      <c r="E363" t="s">
        <v>133</v>
      </c>
    </row>
    <row r="364" spans="1:7" x14ac:dyDescent="0.25">
      <c r="A364" s="381">
        <v>403</v>
      </c>
      <c r="B364" t="s">
        <v>133</v>
      </c>
      <c r="C364" t="s">
        <v>133</v>
      </c>
      <c r="D364" t="s">
        <v>133</v>
      </c>
      <c r="E364" t="s">
        <v>133</v>
      </c>
    </row>
    <row r="365" spans="1:7" x14ac:dyDescent="0.25">
      <c r="A365" s="381">
        <v>404</v>
      </c>
      <c r="B365" t="s">
        <v>133</v>
      </c>
      <c r="C365" t="s">
        <v>133</v>
      </c>
      <c r="D365" t="s">
        <v>133</v>
      </c>
      <c r="E365" t="s">
        <v>133</v>
      </c>
    </row>
    <row r="366" spans="1:7" x14ac:dyDescent="0.25">
      <c r="A366" s="381">
        <v>405</v>
      </c>
      <c r="B366" t="s">
        <v>133</v>
      </c>
      <c r="C366" t="s">
        <v>133</v>
      </c>
      <c r="D366" t="s">
        <v>133</v>
      </c>
      <c r="E366" t="s">
        <v>133</v>
      </c>
    </row>
    <row r="367" spans="1:7" x14ac:dyDescent="0.25">
      <c r="A367" s="381">
        <v>406</v>
      </c>
      <c r="B367" t="s">
        <v>133</v>
      </c>
      <c r="C367" t="s">
        <v>133</v>
      </c>
      <c r="D367" t="s">
        <v>133</v>
      </c>
      <c r="E367" t="s">
        <v>133</v>
      </c>
    </row>
    <row r="368" spans="1:7" x14ac:dyDescent="0.25">
      <c r="A368" s="381">
        <v>407</v>
      </c>
      <c r="B368" t="s">
        <v>133</v>
      </c>
      <c r="C368" t="s">
        <v>133</v>
      </c>
      <c r="D368" t="s">
        <v>133</v>
      </c>
      <c r="E368" t="s">
        <v>133</v>
      </c>
    </row>
    <row r="369" spans="1:8" x14ac:dyDescent="0.25">
      <c r="A369" s="381">
        <v>408</v>
      </c>
      <c r="B369" t="s">
        <v>133</v>
      </c>
      <c r="C369" t="s">
        <v>133</v>
      </c>
      <c r="D369" t="s">
        <v>133</v>
      </c>
      <c r="E369" t="s">
        <v>133</v>
      </c>
    </row>
    <row r="370" spans="1:8" x14ac:dyDescent="0.25">
      <c r="A370" s="381">
        <v>409</v>
      </c>
      <c r="B370" t="s">
        <v>133</v>
      </c>
      <c r="C370" t="s">
        <v>133</v>
      </c>
      <c r="D370" t="s">
        <v>133</v>
      </c>
      <c r="E370" t="s">
        <v>133</v>
      </c>
    </row>
    <row r="371" spans="1:8" x14ac:dyDescent="0.25">
      <c r="A371" s="381">
        <v>410</v>
      </c>
      <c r="B371" t="s">
        <v>133</v>
      </c>
      <c r="C371" t="s">
        <v>133</v>
      </c>
      <c r="D371" t="s">
        <v>133</v>
      </c>
      <c r="E371" t="s">
        <v>133</v>
      </c>
    </row>
    <row r="372" spans="1:8" x14ac:dyDescent="0.25">
      <c r="A372" s="381">
        <v>411</v>
      </c>
      <c r="B372" t="s">
        <v>133</v>
      </c>
      <c r="C372" t="s">
        <v>133</v>
      </c>
      <c r="D372" t="s">
        <v>133</v>
      </c>
      <c r="E372" t="s">
        <v>133</v>
      </c>
    </row>
    <row r="373" spans="1:8" x14ac:dyDescent="0.25">
      <c r="A373" s="381">
        <v>412</v>
      </c>
      <c r="B373" t="s">
        <v>133</v>
      </c>
      <c r="C373" t="s">
        <v>133</v>
      </c>
      <c r="D373" t="s">
        <v>133</v>
      </c>
      <c r="E373" t="s">
        <v>133</v>
      </c>
    </row>
    <row r="374" spans="1:8" x14ac:dyDescent="0.25">
      <c r="A374" s="381">
        <v>413</v>
      </c>
      <c r="B374" t="s">
        <v>133</v>
      </c>
      <c r="C374" t="s">
        <v>133</v>
      </c>
      <c r="D374" t="s">
        <v>133</v>
      </c>
      <c r="E374" t="s">
        <v>133</v>
      </c>
    </row>
    <row r="375" spans="1:8" x14ac:dyDescent="0.25">
      <c r="A375" s="381">
        <v>414</v>
      </c>
      <c r="B375" t="s">
        <v>133</v>
      </c>
      <c r="C375" t="s">
        <v>133</v>
      </c>
      <c r="D375" t="s">
        <v>133</v>
      </c>
      <c r="E375" t="s">
        <v>133</v>
      </c>
    </row>
    <row r="376" spans="1:8" x14ac:dyDescent="0.25">
      <c r="A376" s="381">
        <v>415</v>
      </c>
      <c r="B376" t="s">
        <v>133</v>
      </c>
      <c r="C376" t="s">
        <v>133</v>
      </c>
      <c r="D376" t="s">
        <v>133</v>
      </c>
      <c r="E376" t="s">
        <v>133</v>
      </c>
    </row>
    <row r="377" spans="1:8" x14ac:dyDescent="0.25">
      <c r="A377" s="381">
        <v>416</v>
      </c>
      <c r="B377" t="s">
        <v>133</v>
      </c>
      <c r="C377" t="s">
        <v>133</v>
      </c>
      <c r="D377" t="s">
        <v>133</v>
      </c>
      <c r="E377" t="s">
        <v>133</v>
      </c>
    </row>
    <row r="378" spans="1:8" x14ac:dyDescent="0.25">
      <c r="A378" s="381">
        <v>417</v>
      </c>
      <c r="B378" t="s">
        <v>133</v>
      </c>
      <c r="C378" t="s">
        <v>133</v>
      </c>
      <c r="D378" t="s">
        <v>133</v>
      </c>
      <c r="E378" t="s">
        <v>133</v>
      </c>
      <c r="H378" s="398"/>
    </row>
    <row r="379" spans="1:8" x14ac:dyDescent="0.25">
      <c r="A379" s="381">
        <v>418</v>
      </c>
      <c r="B379" t="s">
        <v>133</v>
      </c>
      <c r="C379" t="s">
        <v>133</v>
      </c>
      <c r="D379" t="s">
        <v>133</v>
      </c>
      <c r="E379" t="s">
        <v>133</v>
      </c>
      <c r="H379" s="398"/>
    </row>
    <row r="380" spans="1:8" x14ac:dyDescent="0.25">
      <c r="A380" s="381">
        <v>419</v>
      </c>
      <c r="B380" t="s">
        <v>133</v>
      </c>
      <c r="C380" t="s">
        <v>133</v>
      </c>
      <c r="D380" t="s">
        <v>133</v>
      </c>
      <c r="E380" t="s">
        <v>133</v>
      </c>
    </row>
    <row r="381" spans="1:8" x14ac:dyDescent="0.25">
      <c r="A381" s="381">
        <v>420</v>
      </c>
      <c r="B381" t="s">
        <v>133</v>
      </c>
      <c r="C381" t="s">
        <v>133</v>
      </c>
      <c r="D381" t="s">
        <v>133</v>
      </c>
      <c r="E381" t="s">
        <v>133</v>
      </c>
    </row>
    <row r="382" spans="1:8" x14ac:dyDescent="0.25">
      <c r="A382" s="381">
        <v>421</v>
      </c>
      <c r="B382" t="s">
        <v>1546</v>
      </c>
      <c r="C382" t="s">
        <v>1898</v>
      </c>
      <c r="D382" t="s">
        <v>1546</v>
      </c>
      <c r="E382" t="s">
        <v>1547</v>
      </c>
    </row>
    <row r="383" spans="1:8" x14ac:dyDescent="0.25">
      <c r="A383" s="381">
        <v>422</v>
      </c>
      <c r="B383" t="s">
        <v>1899</v>
      </c>
      <c r="C383" t="s">
        <v>1900</v>
      </c>
      <c r="D383" t="s">
        <v>1899</v>
      </c>
      <c r="E383" t="s">
        <v>1901</v>
      </c>
    </row>
    <row r="384" spans="1:8" x14ac:dyDescent="0.25">
      <c r="A384" s="381">
        <v>423</v>
      </c>
      <c r="B384" t="s">
        <v>1902</v>
      </c>
      <c r="C384" t="s">
        <v>1903</v>
      </c>
      <c r="D384" t="s">
        <v>1902</v>
      </c>
      <c r="E384" t="s">
        <v>1904</v>
      </c>
    </row>
    <row r="385" spans="1:7" x14ac:dyDescent="0.25">
      <c r="A385" s="381">
        <v>424</v>
      </c>
      <c r="B385" t="s">
        <v>1888</v>
      </c>
      <c r="C385" t="s">
        <v>1905</v>
      </c>
      <c r="D385" t="s">
        <v>1888</v>
      </c>
      <c r="E385" t="s">
        <v>1890</v>
      </c>
    </row>
    <row r="386" spans="1:7" x14ac:dyDescent="0.25">
      <c r="A386" s="381">
        <v>425</v>
      </c>
      <c r="B386" t="s">
        <v>1906</v>
      </c>
      <c r="C386" t="s">
        <v>1907</v>
      </c>
      <c r="D386" t="s">
        <v>1906</v>
      </c>
      <c r="E386" t="s">
        <v>1908</v>
      </c>
      <c r="G386" t="s">
        <v>1704</v>
      </c>
    </row>
    <row r="387" spans="1:7" x14ac:dyDescent="0.25">
      <c r="A387" s="381">
        <v>426</v>
      </c>
      <c r="B387" t="s">
        <v>1601</v>
      </c>
      <c r="C387" t="s">
        <v>1909</v>
      </c>
      <c r="D387" t="s">
        <v>1601</v>
      </c>
      <c r="E387" t="s">
        <v>1602</v>
      </c>
      <c r="G387" t="s">
        <v>1709</v>
      </c>
    </row>
    <row r="388" spans="1:7" x14ac:dyDescent="0.25">
      <c r="A388" s="381">
        <v>427</v>
      </c>
      <c r="B388" t="s">
        <v>1910</v>
      </c>
      <c r="C388" t="s">
        <v>1911</v>
      </c>
      <c r="D388" t="s">
        <v>1910</v>
      </c>
      <c r="E388" t="s">
        <v>1912</v>
      </c>
      <c r="G388" t="s">
        <v>1895</v>
      </c>
    </row>
    <row r="389" spans="1:7" x14ac:dyDescent="0.25">
      <c r="A389" s="381">
        <v>428</v>
      </c>
      <c r="B389" t="s">
        <v>1548</v>
      </c>
      <c r="C389" t="s">
        <v>1913</v>
      </c>
      <c r="D389" t="s">
        <v>1548</v>
      </c>
      <c r="E389" t="s">
        <v>1549</v>
      </c>
      <c r="F389" t="s">
        <v>1550</v>
      </c>
    </row>
    <row r="390" spans="1:7" x14ac:dyDescent="0.25">
      <c r="A390" s="381">
        <v>429</v>
      </c>
      <c r="B390" t="s">
        <v>1551</v>
      </c>
      <c r="C390" t="s">
        <v>1914</v>
      </c>
      <c r="D390" t="s">
        <v>1551</v>
      </c>
      <c r="E390" t="s">
        <v>1552</v>
      </c>
      <c r="F390" t="s">
        <v>1550</v>
      </c>
      <c r="G390" t="s">
        <v>1708</v>
      </c>
    </row>
    <row r="391" spans="1:7" x14ac:dyDescent="0.25">
      <c r="A391" s="381">
        <v>430</v>
      </c>
      <c r="B391" t="s">
        <v>2072</v>
      </c>
      <c r="C391" s="387" t="s">
        <v>2071</v>
      </c>
      <c r="D391" t="s">
        <v>2072</v>
      </c>
      <c r="E391" t="s">
        <v>2073</v>
      </c>
      <c r="F391" t="s">
        <v>1550</v>
      </c>
    </row>
    <row r="392" spans="1:7" x14ac:dyDescent="0.25">
      <c r="A392" s="381">
        <v>471</v>
      </c>
      <c r="B392" t="s">
        <v>133</v>
      </c>
      <c r="C392" t="s">
        <v>133</v>
      </c>
      <c r="D392" t="s">
        <v>133</v>
      </c>
      <c r="E392" t="s">
        <v>133</v>
      </c>
    </row>
    <row r="393" spans="1:7" x14ac:dyDescent="0.25">
      <c r="A393" s="381">
        <v>472</v>
      </c>
      <c r="B393" t="s">
        <v>133</v>
      </c>
      <c r="C393" t="s">
        <v>133</v>
      </c>
      <c r="D393" t="s">
        <v>133</v>
      </c>
      <c r="E393" t="s">
        <v>133</v>
      </c>
    </row>
    <row r="394" spans="1:7" x14ac:dyDescent="0.25">
      <c r="A394" s="381">
        <v>473</v>
      </c>
      <c r="B394" t="s">
        <v>1553</v>
      </c>
      <c r="C394" t="s">
        <v>1554</v>
      </c>
      <c r="D394" t="s">
        <v>1553</v>
      </c>
      <c r="E394" t="s">
        <v>1553</v>
      </c>
    </row>
    <row r="395" spans="1:7" x14ac:dyDescent="0.25">
      <c r="A395" s="381">
        <v>474</v>
      </c>
      <c r="B395" t="s">
        <v>1522</v>
      </c>
      <c r="C395" t="s">
        <v>1555</v>
      </c>
      <c r="D395" t="s">
        <v>1522</v>
      </c>
      <c r="E395" t="s">
        <v>1522</v>
      </c>
    </row>
    <row r="396" spans="1:7" x14ac:dyDescent="0.25">
      <c r="A396" s="381">
        <v>475</v>
      </c>
      <c r="B396" t="s">
        <v>133</v>
      </c>
      <c r="C396" t="s">
        <v>133</v>
      </c>
      <c r="D396" t="s">
        <v>133</v>
      </c>
      <c r="E396" t="s">
        <v>133</v>
      </c>
    </row>
    <row r="397" spans="1:7" x14ac:dyDescent="0.25">
      <c r="A397" s="381">
        <v>476</v>
      </c>
      <c r="B397" t="s">
        <v>133</v>
      </c>
      <c r="C397" t="s">
        <v>133</v>
      </c>
      <c r="D397" t="s">
        <v>133</v>
      </c>
      <c r="E397" t="s">
        <v>133</v>
      </c>
    </row>
    <row r="398" spans="1:7" x14ac:dyDescent="0.25">
      <c r="A398" s="381">
        <v>477</v>
      </c>
      <c r="B398" t="s">
        <v>133</v>
      </c>
      <c r="C398" t="s">
        <v>133</v>
      </c>
      <c r="D398" t="s">
        <v>133</v>
      </c>
      <c r="E398" t="s">
        <v>133</v>
      </c>
    </row>
    <row r="399" spans="1:7" x14ac:dyDescent="0.25">
      <c r="A399" s="381">
        <v>478</v>
      </c>
      <c r="B399" t="s">
        <v>1523</v>
      </c>
      <c r="C399" t="s">
        <v>1556</v>
      </c>
      <c r="D399" t="s">
        <v>1523</v>
      </c>
      <c r="E399" t="s">
        <v>1523</v>
      </c>
    </row>
    <row r="400" spans="1:7" x14ac:dyDescent="0.25">
      <c r="A400" s="381">
        <v>479</v>
      </c>
      <c r="B400" t="s">
        <v>1557</v>
      </c>
      <c r="C400" t="s">
        <v>1558</v>
      </c>
      <c r="D400" t="s">
        <v>1557</v>
      </c>
      <c r="E400" t="s">
        <v>1557</v>
      </c>
    </row>
    <row r="401" spans="1:8" x14ac:dyDescent="0.25">
      <c r="A401" s="381">
        <v>480</v>
      </c>
      <c r="B401" t="s">
        <v>133</v>
      </c>
      <c r="C401" t="s">
        <v>133</v>
      </c>
      <c r="D401" t="s">
        <v>133</v>
      </c>
      <c r="E401" t="s">
        <v>133</v>
      </c>
      <c r="H401" s="398"/>
    </row>
    <row r="402" spans="1:8" x14ac:dyDescent="0.25">
      <c r="A402" s="381">
        <v>481</v>
      </c>
      <c r="B402" t="s">
        <v>133</v>
      </c>
      <c r="C402" t="s">
        <v>133</v>
      </c>
      <c r="D402" t="s">
        <v>133</v>
      </c>
      <c r="E402" t="s">
        <v>133</v>
      </c>
      <c r="H402" s="398"/>
    </row>
    <row r="403" spans="1:8" x14ac:dyDescent="0.25">
      <c r="A403" s="381">
        <v>482</v>
      </c>
      <c r="B403" t="s">
        <v>1915</v>
      </c>
      <c r="C403" t="s">
        <v>1916</v>
      </c>
      <c r="D403" t="s">
        <v>1915</v>
      </c>
      <c r="E403" t="s">
        <v>1915</v>
      </c>
      <c r="G403" t="s">
        <v>1917</v>
      </c>
    </row>
    <row r="404" spans="1:8" x14ac:dyDescent="0.25">
      <c r="A404" s="381">
        <v>483</v>
      </c>
      <c r="B404" t="s">
        <v>133</v>
      </c>
      <c r="C404" t="s">
        <v>133</v>
      </c>
      <c r="D404" t="s">
        <v>133</v>
      </c>
      <c r="E404" t="s">
        <v>133</v>
      </c>
    </row>
    <row r="405" spans="1:8" x14ac:dyDescent="0.25">
      <c r="A405" s="381">
        <v>484</v>
      </c>
      <c r="B405" t="s">
        <v>1918</v>
      </c>
      <c r="C405" t="s">
        <v>1919</v>
      </c>
      <c r="D405" t="s">
        <v>1918</v>
      </c>
      <c r="E405" t="s">
        <v>1918</v>
      </c>
      <c r="G405" t="s">
        <v>1712</v>
      </c>
    </row>
    <row r="406" spans="1:8" x14ac:dyDescent="0.25">
      <c r="A406" s="381">
        <v>485</v>
      </c>
      <c r="B406" t="s">
        <v>133</v>
      </c>
      <c r="C406" t="s">
        <v>133</v>
      </c>
      <c r="D406" t="s">
        <v>133</v>
      </c>
      <c r="E406" t="s">
        <v>133</v>
      </c>
    </row>
    <row r="407" spans="1:8" x14ac:dyDescent="0.25">
      <c r="A407" s="381">
        <v>486</v>
      </c>
      <c r="B407" t="s">
        <v>1920</v>
      </c>
      <c r="C407" t="s">
        <v>1921</v>
      </c>
      <c r="D407" t="s">
        <v>1920</v>
      </c>
      <c r="E407" t="s">
        <v>1920</v>
      </c>
      <c r="G407" t="s">
        <v>1712</v>
      </c>
    </row>
    <row r="408" spans="1:8" x14ac:dyDescent="0.25">
      <c r="A408" s="381">
        <v>487</v>
      </c>
      <c r="B408" t="s">
        <v>133</v>
      </c>
      <c r="C408" t="s">
        <v>133</v>
      </c>
      <c r="D408" t="s">
        <v>133</v>
      </c>
      <c r="E408" t="s">
        <v>133</v>
      </c>
    </row>
    <row r="409" spans="1:8" x14ac:dyDescent="0.25">
      <c r="A409" s="381">
        <v>488</v>
      </c>
      <c r="B409" t="s">
        <v>1922</v>
      </c>
      <c r="C409" t="s">
        <v>1923</v>
      </c>
      <c r="D409" t="s">
        <v>1922</v>
      </c>
      <c r="E409" t="s">
        <v>1922</v>
      </c>
      <c r="G409" t="s">
        <v>1924</v>
      </c>
      <c r="H409" s="398"/>
    </row>
    <row r="410" spans="1:8" x14ac:dyDescent="0.25">
      <c r="A410" s="381">
        <v>489</v>
      </c>
      <c r="B410" t="s">
        <v>1925</v>
      </c>
      <c r="C410" t="s">
        <v>1926</v>
      </c>
      <c r="D410" t="s">
        <v>1925</v>
      </c>
      <c r="E410" t="s">
        <v>1925</v>
      </c>
      <c r="G410" t="s">
        <v>1712</v>
      </c>
      <c r="H410" s="398"/>
    </row>
    <row r="411" spans="1:8" x14ac:dyDescent="0.25">
      <c r="A411" s="381">
        <v>490</v>
      </c>
      <c r="B411" t="s">
        <v>1927</v>
      </c>
      <c r="C411" t="s">
        <v>1928</v>
      </c>
      <c r="D411" t="s">
        <v>1927</v>
      </c>
      <c r="E411" t="s">
        <v>1927</v>
      </c>
      <c r="G411" t="s">
        <v>1714</v>
      </c>
    </row>
    <row r="412" spans="1:8" x14ac:dyDescent="0.25">
      <c r="A412" s="381">
        <v>491</v>
      </c>
      <c r="B412" t="s">
        <v>133</v>
      </c>
      <c r="C412" t="s">
        <v>133</v>
      </c>
      <c r="D412" t="s">
        <v>133</v>
      </c>
      <c r="E412" t="s">
        <v>133</v>
      </c>
    </row>
    <row r="413" spans="1:8" x14ac:dyDescent="0.25">
      <c r="A413" s="381">
        <v>492</v>
      </c>
      <c r="B413" t="s">
        <v>133</v>
      </c>
      <c r="C413" t="s">
        <v>133</v>
      </c>
      <c r="D413" t="s">
        <v>133</v>
      </c>
      <c r="E413" t="s">
        <v>133</v>
      </c>
    </row>
    <row r="414" spans="1:8" x14ac:dyDescent="0.25">
      <c r="A414" s="381">
        <v>493</v>
      </c>
      <c r="B414" t="s">
        <v>133</v>
      </c>
      <c r="C414" t="s">
        <v>133</v>
      </c>
      <c r="D414" t="s">
        <v>133</v>
      </c>
      <c r="E414" t="s">
        <v>133</v>
      </c>
    </row>
    <row r="415" spans="1:8" x14ac:dyDescent="0.25">
      <c r="A415" s="381">
        <v>494</v>
      </c>
      <c r="B415" t="s">
        <v>1528</v>
      </c>
      <c r="C415" t="s">
        <v>1559</v>
      </c>
      <c r="D415" t="s">
        <v>1528</v>
      </c>
      <c r="E415" t="s">
        <v>1529</v>
      </c>
      <c r="F415" t="s">
        <v>1550</v>
      </c>
    </row>
    <row r="416" spans="1:8" x14ac:dyDescent="0.25">
      <c r="A416" s="381">
        <v>495</v>
      </c>
      <c r="B416" t="s">
        <v>1560</v>
      </c>
      <c r="C416" t="s">
        <v>1561</v>
      </c>
      <c r="D416" t="s">
        <v>1560</v>
      </c>
      <c r="E416" t="s">
        <v>1562</v>
      </c>
      <c r="F416" t="s">
        <v>1550</v>
      </c>
    </row>
    <row r="417" spans="1:7" x14ac:dyDescent="0.25">
      <c r="A417" s="381">
        <v>496</v>
      </c>
      <c r="B417" t="s">
        <v>1563</v>
      </c>
      <c r="C417" t="s">
        <v>1564</v>
      </c>
      <c r="D417" t="s">
        <v>1563</v>
      </c>
      <c r="E417" t="s">
        <v>1565</v>
      </c>
    </row>
    <row r="418" spans="1:7" x14ac:dyDescent="0.25">
      <c r="A418" s="381">
        <v>497</v>
      </c>
      <c r="B418" t="s">
        <v>1566</v>
      </c>
      <c r="C418" t="s">
        <v>1567</v>
      </c>
      <c r="D418" t="s">
        <v>1566</v>
      </c>
      <c r="E418" t="s">
        <v>1568</v>
      </c>
    </row>
    <row r="419" spans="1:7" x14ac:dyDescent="0.25">
      <c r="A419" s="381">
        <v>498</v>
      </c>
      <c r="B419" t="s">
        <v>1569</v>
      </c>
      <c r="C419" t="s">
        <v>1570</v>
      </c>
      <c r="D419" t="s">
        <v>1569</v>
      </c>
      <c r="E419" t="s">
        <v>1571</v>
      </c>
    </row>
    <row r="420" spans="1:7" x14ac:dyDescent="0.25">
      <c r="A420" s="381">
        <v>499</v>
      </c>
      <c r="B420" t="s">
        <v>1572</v>
      </c>
      <c r="C420" t="s">
        <v>1573</v>
      </c>
      <c r="D420" t="s">
        <v>1572</v>
      </c>
      <c r="E420" t="s">
        <v>1574</v>
      </c>
    </row>
    <row r="421" spans="1:7" x14ac:dyDescent="0.25">
      <c r="A421" s="381">
        <v>500</v>
      </c>
      <c r="B421" t="s">
        <v>1929</v>
      </c>
      <c r="C421" t="s">
        <v>1930</v>
      </c>
      <c r="D421" t="s">
        <v>1929</v>
      </c>
      <c r="E421" t="s">
        <v>1929</v>
      </c>
      <c r="G421" t="s">
        <v>1895</v>
      </c>
    </row>
    <row r="422" spans="1:7" x14ac:dyDescent="0.25">
      <c r="A422" s="381">
        <v>501</v>
      </c>
      <c r="B422" t="s">
        <v>133</v>
      </c>
      <c r="C422" t="s">
        <v>133</v>
      </c>
      <c r="D422" t="s">
        <v>133</v>
      </c>
      <c r="E422" t="s">
        <v>133</v>
      </c>
    </row>
    <row r="423" spans="1:7" x14ac:dyDescent="0.25">
      <c r="A423" s="381">
        <v>502</v>
      </c>
      <c r="B423" t="s">
        <v>133</v>
      </c>
      <c r="C423" t="s">
        <v>133</v>
      </c>
      <c r="D423" t="s">
        <v>133</v>
      </c>
      <c r="E423" t="s">
        <v>133</v>
      </c>
    </row>
    <row r="424" spans="1:7" x14ac:dyDescent="0.25">
      <c r="A424" s="381">
        <v>503</v>
      </c>
      <c r="B424" t="s">
        <v>133</v>
      </c>
      <c r="C424" t="s">
        <v>133</v>
      </c>
      <c r="D424" t="s">
        <v>133</v>
      </c>
      <c r="E424" t="s">
        <v>133</v>
      </c>
    </row>
    <row r="425" spans="1:7" x14ac:dyDescent="0.25">
      <c r="A425" s="381">
        <v>504</v>
      </c>
      <c r="B425" t="s">
        <v>133</v>
      </c>
      <c r="C425" t="s">
        <v>133</v>
      </c>
      <c r="D425" t="s">
        <v>133</v>
      </c>
      <c r="E425" t="s">
        <v>133</v>
      </c>
    </row>
    <row r="426" spans="1:7" x14ac:dyDescent="0.25">
      <c r="A426" s="381">
        <v>505</v>
      </c>
      <c r="B426" t="s">
        <v>133</v>
      </c>
      <c r="C426" t="s">
        <v>133</v>
      </c>
      <c r="D426" t="s">
        <v>133</v>
      </c>
      <c r="E426" t="s">
        <v>133</v>
      </c>
    </row>
    <row r="427" spans="1:7" x14ac:dyDescent="0.25">
      <c r="A427" s="381">
        <v>506</v>
      </c>
      <c r="B427" t="s">
        <v>133</v>
      </c>
      <c r="C427" t="s">
        <v>133</v>
      </c>
      <c r="D427" t="s">
        <v>133</v>
      </c>
      <c r="E427" t="s">
        <v>133</v>
      </c>
    </row>
    <row r="428" spans="1:7" x14ac:dyDescent="0.25">
      <c r="A428" s="381">
        <v>507</v>
      </c>
      <c r="B428" t="s">
        <v>133</v>
      </c>
      <c r="C428" t="s">
        <v>133</v>
      </c>
      <c r="D428" t="s">
        <v>133</v>
      </c>
      <c r="E428" t="s">
        <v>133</v>
      </c>
    </row>
    <row r="429" spans="1:7" x14ac:dyDescent="0.25">
      <c r="A429" s="381">
        <v>508</v>
      </c>
      <c r="B429" t="s">
        <v>133</v>
      </c>
      <c r="C429" t="s">
        <v>133</v>
      </c>
      <c r="D429" t="s">
        <v>133</v>
      </c>
      <c r="E429" t="s">
        <v>133</v>
      </c>
    </row>
    <row r="430" spans="1:7" x14ac:dyDescent="0.25">
      <c r="A430" s="381">
        <v>509</v>
      </c>
      <c r="B430" t="s">
        <v>133</v>
      </c>
      <c r="C430" t="s">
        <v>133</v>
      </c>
      <c r="D430" t="s">
        <v>133</v>
      </c>
      <c r="E430" t="s">
        <v>133</v>
      </c>
    </row>
    <row r="431" spans="1:7" x14ac:dyDescent="0.25">
      <c r="A431" s="381">
        <v>510</v>
      </c>
      <c r="B431" t="s">
        <v>133</v>
      </c>
      <c r="C431" t="s">
        <v>133</v>
      </c>
      <c r="D431" t="s">
        <v>133</v>
      </c>
      <c r="E431" t="s">
        <v>133</v>
      </c>
    </row>
    <row r="432" spans="1:7" x14ac:dyDescent="0.25">
      <c r="A432" s="381">
        <v>511</v>
      </c>
      <c r="B432" t="s">
        <v>133</v>
      </c>
      <c r="C432" t="s">
        <v>133</v>
      </c>
      <c r="D432" t="s">
        <v>133</v>
      </c>
      <c r="E432" t="s">
        <v>133</v>
      </c>
    </row>
    <row r="433" spans="1:5" x14ac:dyDescent="0.25">
      <c r="A433" s="381">
        <v>512</v>
      </c>
      <c r="B433" t="s">
        <v>133</v>
      </c>
      <c r="C433" t="s">
        <v>133</v>
      </c>
      <c r="D433" t="s">
        <v>133</v>
      </c>
      <c r="E433" t="s">
        <v>133</v>
      </c>
    </row>
    <row r="434" spans="1:5" x14ac:dyDescent="0.25">
      <c r="A434" s="381">
        <v>513</v>
      </c>
      <c r="B434" t="s">
        <v>133</v>
      </c>
      <c r="C434" t="s">
        <v>133</v>
      </c>
      <c r="D434" t="s">
        <v>133</v>
      </c>
      <c r="E434" t="s">
        <v>133</v>
      </c>
    </row>
    <row r="435" spans="1:5" x14ac:dyDescent="0.25">
      <c r="A435" s="381">
        <v>514</v>
      </c>
      <c r="B435" t="s">
        <v>133</v>
      </c>
      <c r="C435" t="s">
        <v>133</v>
      </c>
      <c r="D435" t="s">
        <v>133</v>
      </c>
      <c r="E435" t="s">
        <v>133</v>
      </c>
    </row>
    <row r="436" spans="1:5" x14ac:dyDescent="0.25">
      <c r="A436" s="381">
        <v>515</v>
      </c>
      <c r="B436" t="s">
        <v>133</v>
      </c>
      <c r="C436" t="s">
        <v>133</v>
      </c>
      <c r="D436" t="s">
        <v>133</v>
      </c>
      <c r="E436" t="s">
        <v>133</v>
      </c>
    </row>
    <row r="437" spans="1:5" x14ac:dyDescent="0.25">
      <c r="A437" s="381">
        <v>516</v>
      </c>
      <c r="B437" t="s">
        <v>133</v>
      </c>
      <c r="C437" t="s">
        <v>133</v>
      </c>
      <c r="D437" t="s">
        <v>133</v>
      </c>
      <c r="E437" t="s">
        <v>133</v>
      </c>
    </row>
    <row r="438" spans="1:5" x14ac:dyDescent="0.25">
      <c r="A438" s="381">
        <v>517</v>
      </c>
      <c r="B438" t="s">
        <v>133</v>
      </c>
      <c r="C438" t="s">
        <v>133</v>
      </c>
      <c r="D438" t="s">
        <v>133</v>
      </c>
      <c r="E438" t="s">
        <v>133</v>
      </c>
    </row>
    <row r="439" spans="1:5" x14ac:dyDescent="0.25">
      <c r="A439" s="381">
        <v>518</v>
      </c>
      <c r="B439" t="s">
        <v>133</v>
      </c>
      <c r="C439" t="s">
        <v>133</v>
      </c>
      <c r="D439" t="s">
        <v>133</v>
      </c>
      <c r="E439" t="s">
        <v>133</v>
      </c>
    </row>
    <row r="440" spans="1:5" x14ac:dyDescent="0.25">
      <c r="A440" s="381">
        <v>519</v>
      </c>
      <c r="B440" t="s">
        <v>133</v>
      </c>
      <c r="C440" t="s">
        <v>133</v>
      </c>
      <c r="D440" t="s">
        <v>133</v>
      </c>
      <c r="E440" t="s">
        <v>133</v>
      </c>
    </row>
    <row r="441" spans="1:5" x14ac:dyDescent="0.25">
      <c r="A441" s="381">
        <v>520</v>
      </c>
      <c r="B441" t="s">
        <v>133</v>
      </c>
      <c r="C441" t="s">
        <v>133</v>
      </c>
      <c r="D441" t="s">
        <v>133</v>
      </c>
      <c r="E441" t="s">
        <v>133</v>
      </c>
    </row>
    <row r="442" spans="1:5" x14ac:dyDescent="0.25">
      <c r="A442" s="381">
        <v>521</v>
      </c>
      <c r="B442" t="s">
        <v>133</v>
      </c>
      <c r="C442" t="s">
        <v>133</v>
      </c>
      <c r="D442" t="s">
        <v>133</v>
      </c>
      <c r="E442" t="s">
        <v>133</v>
      </c>
    </row>
    <row r="443" spans="1:5" x14ac:dyDescent="0.25">
      <c r="A443" s="381">
        <v>522</v>
      </c>
      <c r="B443" t="s">
        <v>133</v>
      </c>
      <c r="C443" t="s">
        <v>133</v>
      </c>
      <c r="D443" t="s">
        <v>133</v>
      </c>
      <c r="E443" t="s">
        <v>133</v>
      </c>
    </row>
    <row r="444" spans="1:5" x14ac:dyDescent="0.25">
      <c r="A444" s="381">
        <v>523</v>
      </c>
      <c r="B444" t="s">
        <v>133</v>
      </c>
      <c r="C444" t="s">
        <v>133</v>
      </c>
      <c r="D444" t="s">
        <v>133</v>
      </c>
      <c r="E444" t="s">
        <v>133</v>
      </c>
    </row>
    <row r="445" spans="1:5" x14ac:dyDescent="0.25">
      <c r="A445" s="381">
        <v>524</v>
      </c>
      <c r="B445" t="s">
        <v>133</v>
      </c>
      <c r="C445" t="s">
        <v>133</v>
      </c>
      <c r="D445" t="s">
        <v>133</v>
      </c>
      <c r="E445" t="s">
        <v>133</v>
      </c>
    </row>
    <row r="446" spans="1:5" x14ac:dyDescent="0.25">
      <c r="A446" s="381">
        <v>525</v>
      </c>
      <c r="B446" t="s">
        <v>133</v>
      </c>
      <c r="C446" t="s">
        <v>133</v>
      </c>
      <c r="D446" t="s">
        <v>133</v>
      </c>
      <c r="E446" t="s">
        <v>133</v>
      </c>
    </row>
    <row r="447" spans="1:5" x14ac:dyDescent="0.25">
      <c r="A447" s="381">
        <v>526</v>
      </c>
      <c r="B447" t="s">
        <v>133</v>
      </c>
      <c r="C447" t="s">
        <v>133</v>
      </c>
      <c r="D447" t="s">
        <v>133</v>
      </c>
      <c r="E447" t="s">
        <v>133</v>
      </c>
    </row>
    <row r="448" spans="1:5" x14ac:dyDescent="0.25">
      <c r="A448" s="381">
        <v>527</v>
      </c>
      <c r="B448" t="s">
        <v>133</v>
      </c>
      <c r="C448" t="s">
        <v>133</v>
      </c>
      <c r="D448" t="s">
        <v>133</v>
      </c>
      <c r="E448" t="s">
        <v>133</v>
      </c>
    </row>
    <row r="449" spans="1:7" x14ac:dyDescent="0.25">
      <c r="A449" s="381">
        <v>528</v>
      </c>
      <c r="B449" t="s">
        <v>133</v>
      </c>
      <c r="C449" t="s">
        <v>133</v>
      </c>
      <c r="D449" t="s">
        <v>133</v>
      </c>
      <c r="E449" t="s">
        <v>133</v>
      </c>
    </row>
    <row r="450" spans="1:7" x14ac:dyDescent="0.25">
      <c r="A450" s="381">
        <v>529</v>
      </c>
      <c r="B450" t="s">
        <v>133</v>
      </c>
      <c r="C450" t="s">
        <v>133</v>
      </c>
      <c r="D450" t="s">
        <v>133</v>
      </c>
      <c r="E450" t="s">
        <v>133</v>
      </c>
    </row>
    <row r="451" spans="1:7" x14ac:dyDescent="0.25">
      <c r="A451" s="381">
        <v>530</v>
      </c>
      <c r="B451" t="s">
        <v>133</v>
      </c>
      <c r="C451" t="s">
        <v>133</v>
      </c>
      <c r="D451" t="s">
        <v>133</v>
      </c>
      <c r="E451" t="s">
        <v>133</v>
      </c>
    </row>
    <row r="452" spans="1:7" x14ac:dyDescent="0.25">
      <c r="A452" s="381">
        <v>531</v>
      </c>
      <c r="B452" t="s">
        <v>133</v>
      </c>
      <c r="C452" t="s">
        <v>133</v>
      </c>
      <c r="D452" t="s">
        <v>133</v>
      </c>
      <c r="E452" t="s">
        <v>133</v>
      </c>
    </row>
    <row r="453" spans="1:7" x14ac:dyDescent="0.25">
      <c r="A453" s="381">
        <v>532</v>
      </c>
      <c r="B453" t="s">
        <v>1611</v>
      </c>
      <c r="C453" t="s">
        <v>1612</v>
      </c>
      <c r="D453" t="s">
        <v>1611</v>
      </c>
      <c r="E453" t="s">
        <v>1613</v>
      </c>
    </row>
    <row r="454" spans="1:7" x14ac:dyDescent="0.25">
      <c r="A454" s="381">
        <v>533</v>
      </c>
      <c r="B454" t="s">
        <v>133</v>
      </c>
      <c r="C454" t="s">
        <v>133</v>
      </c>
      <c r="D454" t="s">
        <v>133</v>
      </c>
      <c r="E454" t="s">
        <v>133</v>
      </c>
    </row>
    <row r="455" spans="1:7" x14ac:dyDescent="0.25">
      <c r="A455" s="381">
        <v>534</v>
      </c>
      <c r="B455" t="s">
        <v>133</v>
      </c>
      <c r="C455" t="s">
        <v>133</v>
      </c>
      <c r="D455" t="s">
        <v>133</v>
      </c>
      <c r="E455" t="s">
        <v>133</v>
      </c>
    </row>
    <row r="456" spans="1:7" x14ac:dyDescent="0.25">
      <c r="A456" s="381">
        <v>535</v>
      </c>
      <c r="B456" t="s">
        <v>1614</v>
      </c>
      <c r="C456" t="s">
        <v>1615</v>
      </c>
      <c r="D456" t="s">
        <v>1614</v>
      </c>
      <c r="E456" t="s">
        <v>1616</v>
      </c>
      <c r="G456" t="s">
        <v>1688</v>
      </c>
    </row>
    <row r="457" spans="1:7" x14ac:dyDescent="0.25">
      <c r="A457" s="381">
        <v>536</v>
      </c>
      <c r="B457" t="s">
        <v>1617</v>
      </c>
      <c r="C457" t="s">
        <v>1618</v>
      </c>
      <c r="D457" t="s">
        <v>1617</v>
      </c>
      <c r="E457" t="s">
        <v>1619</v>
      </c>
      <c r="G457" t="s">
        <v>1710</v>
      </c>
    </row>
    <row r="458" spans="1:7" x14ac:dyDescent="0.25">
      <c r="A458" s="381">
        <v>537</v>
      </c>
      <c r="B458" t="s">
        <v>133</v>
      </c>
      <c r="C458" t="s">
        <v>133</v>
      </c>
      <c r="D458" t="s">
        <v>133</v>
      </c>
      <c r="E458" t="s">
        <v>133</v>
      </c>
    </row>
    <row r="459" spans="1:7" x14ac:dyDescent="0.25">
      <c r="A459" s="381">
        <v>538</v>
      </c>
      <c r="B459" t="s">
        <v>133</v>
      </c>
      <c r="C459" t="s">
        <v>133</v>
      </c>
      <c r="D459" t="s">
        <v>133</v>
      </c>
      <c r="E459" t="s">
        <v>133</v>
      </c>
    </row>
    <row r="460" spans="1:7" x14ac:dyDescent="0.25">
      <c r="A460" s="381">
        <v>539</v>
      </c>
      <c r="B460" t="s">
        <v>133</v>
      </c>
      <c r="C460" t="s">
        <v>133</v>
      </c>
      <c r="D460" t="s">
        <v>133</v>
      </c>
      <c r="E460" t="s">
        <v>133</v>
      </c>
    </row>
    <row r="461" spans="1:7" x14ac:dyDescent="0.25">
      <c r="A461" s="381">
        <v>540</v>
      </c>
      <c r="B461" t="s">
        <v>133</v>
      </c>
      <c r="C461" t="s">
        <v>133</v>
      </c>
      <c r="D461" t="s">
        <v>133</v>
      </c>
      <c r="E461" t="s">
        <v>133</v>
      </c>
    </row>
    <row r="462" spans="1:7" x14ac:dyDescent="0.25">
      <c r="A462" s="381">
        <v>541</v>
      </c>
      <c r="B462" t="s">
        <v>133</v>
      </c>
      <c r="C462" t="s">
        <v>133</v>
      </c>
      <c r="D462" t="s">
        <v>133</v>
      </c>
      <c r="E462" t="s">
        <v>133</v>
      </c>
    </row>
    <row r="463" spans="1:7" x14ac:dyDescent="0.25">
      <c r="A463" s="381">
        <v>542</v>
      </c>
      <c r="B463" t="s">
        <v>133</v>
      </c>
      <c r="C463" t="s">
        <v>133</v>
      </c>
      <c r="D463" t="s">
        <v>133</v>
      </c>
      <c r="E463" t="s">
        <v>133</v>
      </c>
    </row>
    <row r="464" spans="1:7" x14ac:dyDescent="0.25">
      <c r="A464" s="381">
        <v>543</v>
      </c>
      <c r="B464" t="s">
        <v>133</v>
      </c>
      <c r="C464" t="s">
        <v>133</v>
      </c>
      <c r="D464" t="s">
        <v>133</v>
      </c>
      <c r="E464" t="s">
        <v>133</v>
      </c>
    </row>
    <row r="465" spans="1:7" x14ac:dyDescent="0.25">
      <c r="A465" s="381">
        <v>544</v>
      </c>
      <c r="B465" t="s">
        <v>133</v>
      </c>
      <c r="C465" t="s">
        <v>133</v>
      </c>
      <c r="D465" t="s">
        <v>133</v>
      </c>
      <c r="E465" t="s">
        <v>133</v>
      </c>
    </row>
    <row r="466" spans="1:7" x14ac:dyDescent="0.25">
      <c r="A466" s="381">
        <v>545</v>
      </c>
      <c r="B466" t="s">
        <v>133</v>
      </c>
      <c r="C466" t="s">
        <v>133</v>
      </c>
      <c r="D466" t="s">
        <v>133</v>
      </c>
      <c r="E466" t="s">
        <v>133</v>
      </c>
    </row>
    <row r="467" spans="1:7" x14ac:dyDescent="0.25">
      <c r="A467" s="381">
        <v>546</v>
      </c>
      <c r="B467" t="s">
        <v>133</v>
      </c>
      <c r="C467" t="s">
        <v>133</v>
      </c>
      <c r="D467" t="s">
        <v>133</v>
      </c>
      <c r="E467" t="s">
        <v>133</v>
      </c>
    </row>
    <row r="468" spans="1:7" x14ac:dyDescent="0.25">
      <c r="A468" s="381">
        <v>547</v>
      </c>
      <c r="B468" t="s">
        <v>133</v>
      </c>
      <c r="C468" t="s">
        <v>133</v>
      </c>
      <c r="D468" t="s">
        <v>133</v>
      </c>
      <c r="E468" t="s">
        <v>133</v>
      </c>
    </row>
    <row r="469" spans="1:7" x14ac:dyDescent="0.25">
      <c r="A469" s="381">
        <v>548</v>
      </c>
      <c r="B469" t="s">
        <v>133</v>
      </c>
      <c r="C469" t="s">
        <v>133</v>
      </c>
      <c r="D469" t="s">
        <v>133</v>
      </c>
      <c r="E469" t="s">
        <v>133</v>
      </c>
    </row>
    <row r="470" spans="1:7" x14ac:dyDescent="0.25">
      <c r="A470" s="381">
        <v>549</v>
      </c>
      <c r="B470" t="s">
        <v>133</v>
      </c>
      <c r="C470" t="s">
        <v>133</v>
      </c>
      <c r="D470" t="s">
        <v>133</v>
      </c>
      <c r="E470" t="s">
        <v>133</v>
      </c>
    </row>
    <row r="471" spans="1:7" x14ac:dyDescent="0.25">
      <c r="A471" s="381">
        <v>550</v>
      </c>
      <c r="B471" t="s">
        <v>133</v>
      </c>
      <c r="C471" t="s">
        <v>133</v>
      </c>
      <c r="D471" t="s">
        <v>133</v>
      </c>
      <c r="E471" t="s">
        <v>133</v>
      </c>
    </row>
    <row r="472" spans="1:7" x14ac:dyDescent="0.25">
      <c r="A472" s="381">
        <v>551</v>
      </c>
      <c r="B472" t="s">
        <v>1620</v>
      </c>
      <c r="C472" t="s">
        <v>1621</v>
      </c>
      <c r="D472" t="s">
        <v>1933</v>
      </c>
      <c r="E472" t="s">
        <v>1620</v>
      </c>
      <c r="G472" t="s">
        <v>1711</v>
      </c>
    </row>
    <row r="473" spans="1:7" x14ac:dyDescent="0.25">
      <c r="A473" s="381">
        <v>552</v>
      </c>
      <c r="B473" t="s">
        <v>1622</v>
      </c>
      <c r="C473" t="s">
        <v>1623</v>
      </c>
      <c r="D473" t="s">
        <v>1934</v>
      </c>
      <c r="E473" t="s">
        <v>1622</v>
      </c>
      <c r="G473" t="s">
        <v>1704</v>
      </c>
    </row>
    <row r="474" spans="1:7" x14ac:dyDescent="0.25">
      <c r="A474" s="381">
        <v>553</v>
      </c>
      <c r="B474" t="s">
        <v>133</v>
      </c>
      <c r="C474" t="s">
        <v>133</v>
      </c>
      <c r="D474" t="s">
        <v>133</v>
      </c>
      <c r="E474" t="s">
        <v>133</v>
      </c>
    </row>
    <row r="475" spans="1:7" x14ac:dyDescent="0.25">
      <c r="A475" s="381">
        <v>554</v>
      </c>
      <c r="B475" t="s">
        <v>133</v>
      </c>
      <c r="C475" t="s">
        <v>133</v>
      </c>
      <c r="D475" t="s">
        <v>133</v>
      </c>
      <c r="E475" t="s">
        <v>133</v>
      </c>
    </row>
    <row r="476" spans="1:7" x14ac:dyDescent="0.25">
      <c r="A476" s="381">
        <v>555</v>
      </c>
      <c r="B476" t="s">
        <v>133</v>
      </c>
      <c r="C476" t="s">
        <v>133</v>
      </c>
      <c r="D476" t="s">
        <v>133</v>
      </c>
      <c r="E476" t="s">
        <v>133</v>
      </c>
    </row>
    <row r="477" spans="1:7" x14ac:dyDescent="0.25">
      <c r="A477" s="381">
        <v>556</v>
      </c>
      <c r="B477" t="s">
        <v>133</v>
      </c>
      <c r="C477" t="s">
        <v>133</v>
      </c>
      <c r="D477" t="s">
        <v>133</v>
      </c>
      <c r="E477" t="s">
        <v>133</v>
      </c>
    </row>
    <row r="478" spans="1:7" x14ac:dyDescent="0.25">
      <c r="A478" s="381">
        <v>557</v>
      </c>
      <c r="B478" t="s">
        <v>133</v>
      </c>
      <c r="C478" t="s">
        <v>133</v>
      </c>
      <c r="D478" t="s">
        <v>133</v>
      </c>
      <c r="E478" t="s">
        <v>133</v>
      </c>
    </row>
    <row r="479" spans="1:7" x14ac:dyDescent="0.25">
      <c r="A479" s="381">
        <v>558</v>
      </c>
      <c r="B479" t="s">
        <v>133</v>
      </c>
      <c r="C479" t="s">
        <v>133</v>
      </c>
      <c r="D479" t="s">
        <v>133</v>
      </c>
      <c r="E479" t="s">
        <v>133</v>
      </c>
    </row>
    <row r="480" spans="1:7" x14ac:dyDescent="0.25">
      <c r="A480" s="381">
        <v>559</v>
      </c>
      <c r="B480" t="s">
        <v>133</v>
      </c>
      <c r="C480" t="s">
        <v>133</v>
      </c>
      <c r="D480" t="s">
        <v>133</v>
      </c>
      <c r="E480" t="s">
        <v>133</v>
      </c>
    </row>
    <row r="481" spans="1:5" x14ac:dyDescent="0.25">
      <c r="A481" s="381">
        <v>560</v>
      </c>
      <c r="B481" t="s">
        <v>133</v>
      </c>
      <c r="C481" t="s">
        <v>133</v>
      </c>
      <c r="D481" t="s">
        <v>133</v>
      </c>
      <c r="E481" t="s">
        <v>133</v>
      </c>
    </row>
    <row r="482" spans="1:5" x14ac:dyDescent="0.25">
      <c r="A482" s="381">
        <v>561</v>
      </c>
      <c r="B482" t="s">
        <v>133</v>
      </c>
      <c r="C482" t="s">
        <v>133</v>
      </c>
      <c r="D482" t="s">
        <v>133</v>
      </c>
      <c r="E482" t="s">
        <v>133</v>
      </c>
    </row>
    <row r="483" spans="1:5" x14ac:dyDescent="0.25">
      <c r="A483" s="381">
        <v>562</v>
      </c>
      <c r="B483" t="s">
        <v>133</v>
      </c>
      <c r="C483" t="s">
        <v>133</v>
      </c>
      <c r="D483" t="s">
        <v>133</v>
      </c>
      <c r="E483" t="s">
        <v>133</v>
      </c>
    </row>
    <row r="484" spans="1:5" x14ac:dyDescent="0.25">
      <c r="A484" s="381">
        <v>563</v>
      </c>
      <c r="B484" t="s">
        <v>133</v>
      </c>
      <c r="C484" t="s">
        <v>133</v>
      </c>
      <c r="D484" t="s">
        <v>133</v>
      </c>
      <c r="E484" t="s">
        <v>133</v>
      </c>
    </row>
    <row r="485" spans="1:5" x14ac:dyDescent="0.25">
      <c r="A485" s="381">
        <v>564</v>
      </c>
      <c r="B485" t="s">
        <v>133</v>
      </c>
      <c r="C485" t="s">
        <v>133</v>
      </c>
      <c r="D485" t="s">
        <v>133</v>
      </c>
      <c r="E485" t="s">
        <v>133</v>
      </c>
    </row>
    <row r="486" spans="1:5" x14ac:dyDescent="0.25">
      <c r="A486" s="381">
        <v>565</v>
      </c>
      <c r="B486" t="s">
        <v>133</v>
      </c>
      <c r="C486" t="s">
        <v>133</v>
      </c>
      <c r="D486" t="s">
        <v>133</v>
      </c>
      <c r="E486" t="s">
        <v>133</v>
      </c>
    </row>
    <row r="487" spans="1:5" x14ac:dyDescent="0.25">
      <c r="A487" s="381">
        <v>566</v>
      </c>
      <c r="B487" t="s">
        <v>133</v>
      </c>
      <c r="C487" t="s">
        <v>133</v>
      </c>
      <c r="D487" t="s">
        <v>133</v>
      </c>
      <c r="E487" t="s">
        <v>133</v>
      </c>
    </row>
    <row r="488" spans="1:5" x14ac:dyDescent="0.25">
      <c r="A488" s="381">
        <v>567</v>
      </c>
      <c r="B488" t="s">
        <v>133</v>
      </c>
      <c r="C488" t="s">
        <v>133</v>
      </c>
      <c r="D488" t="s">
        <v>133</v>
      </c>
      <c r="E488" t="s">
        <v>133</v>
      </c>
    </row>
    <row r="489" spans="1:5" x14ac:dyDescent="0.25">
      <c r="A489" s="381">
        <v>568</v>
      </c>
      <c r="B489" t="s">
        <v>133</v>
      </c>
      <c r="C489" t="s">
        <v>133</v>
      </c>
      <c r="D489" t="s">
        <v>133</v>
      </c>
      <c r="E489" t="s">
        <v>133</v>
      </c>
    </row>
    <row r="490" spans="1:5" x14ac:dyDescent="0.25">
      <c r="A490" s="381">
        <v>569</v>
      </c>
      <c r="B490" t="s">
        <v>133</v>
      </c>
      <c r="C490" t="s">
        <v>133</v>
      </c>
      <c r="D490" t="s">
        <v>133</v>
      </c>
      <c r="E490" t="s">
        <v>133</v>
      </c>
    </row>
    <row r="491" spans="1:5" x14ac:dyDescent="0.25">
      <c r="A491" s="381">
        <v>570</v>
      </c>
      <c r="B491" t="s">
        <v>133</v>
      </c>
      <c r="C491" t="s">
        <v>133</v>
      </c>
      <c r="D491" t="s">
        <v>133</v>
      </c>
      <c r="E491" t="s">
        <v>133</v>
      </c>
    </row>
    <row r="492" spans="1:5" x14ac:dyDescent="0.25">
      <c r="A492" s="381">
        <v>571</v>
      </c>
      <c r="B492" t="s">
        <v>133</v>
      </c>
      <c r="C492" t="s">
        <v>133</v>
      </c>
      <c r="D492" t="s">
        <v>133</v>
      </c>
      <c r="E492" t="s">
        <v>133</v>
      </c>
    </row>
    <row r="493" spans="1:5" x14ac:dyDescent="0.25">
      <c r="A493" s="381">
        <v>572</v>
      </c>
      <c r="B493" t="s">
        <v>133</v>
      </c>
      <c r="C493" t="s">
        <v>133</v>
      </c>
      <c r="D493" t="s">
        <v>133</v>
      </c>
      <c r="E493" t="s">
        <v>133</v>
      </c>
    </row>
    <row r="494" spans="1:5" x14ac:dyDescent="0.25">
      <c r="A494" s="381">
        <v>573</v>
      </c>
      <c r="B494" t="s">
        <v>133</v>
      </c>
      <c r="C494" t="s">
        <v>133</v>
      </c>
      <c r="D494" t="s">
        <v>133</v>
      </c>
      <c r="E494" t="s">
        <v>133</v>
      </c>
    </row>
    <row r="495" spans="1:5" x14ac:dyDescent="0.25">
      <c r="A495" s="381">
        <v>574</v>
      </c>
      <c r="B495" t="s">
        <v>133</v>
      </c>
      <c r="C495" t="s">
        <v>133</v>
      </c>
      <c r="D495" t="s">
        <v>133</v>
      </c>
      <c r="E495" t="s">
        <v>133</v>
      </c>
    </row>
    <row r="496" spans="1:5" x14ac:dyDescent="0.25">
      <c r="A496" s="381">
        <v>575</v>
      </c>
      <c r="B496" t="s">
        <v>133</v>
      </c>
      <c r="C496" t="s">
        <v>133</v>
      </c>
      <c r="D496" t="s">
        <v>133</v>
      </c>
      <c r="E496" t="s">
        <v>133</v>
      </c>
    </row>
    <row r="497" spans="1:5" x14ac:dyDescent="0.25">
      <c r="A497" s="381">
        <v>576</v>
      </c>
      <c r="B497" t="s">
        <v>133</v>
      </c>
      <c r="C497" t="s">
        <v>133</v>
      </c>
      <c r="D497" t="s">
        <v>133</v>
      </c>
      <c r="E497" t="s">
        <v>133</v>
      </c>
    </row>
    <row r="498" spans="1:5" x14ac:dyDescent="0.25">
      <c r="A498" s="381">
        <v>577</v>
      </c>
      <c r="B498" t="s">
        <v>133</v>
      </c>
      <c r="C498" t="s">
        <v>133</v>
      </c>
      <c r="D498" t="s">
        <v>133</v>
      </c>
      <c r="E498" t="s">
        <v>133</v>
      </c>
    </row>
    <row r="499" spans="1:5" x14ac:dyDescent="0.25">
      <c r="A499" s="381">
        <v>578</v>
      </c>
      <c r="B499" t="s">
        <v>133</v>
      </c>
      <c r="C499" t="s">
        <v>133</v>
      </c>
      <c r="D499" t="s">
        <v>133</v>
      </c>
      <c r="E499" t="s">
        <v>133</v>
      </c>
    </row>
    <row r="500" spans="1:5" x14ac:dyDescent="0.25">
      <c r="A500" s="381">
        <v>579</v>
      </c>
      <c r="B500" t="s">
        <v>133</v>
      </c>
      <c r="C500" t="s">
        <v>133</v>
      </c>
      <c r="D500" t="s">
        <v>133</v>
      </c>
      <c r="E500" t="s">
        <v>133</v>
      </c>
    </row>
    <row r="501" spans="1:5" x14ac:dyDescent="0.25">
      <c r="A501" s="381">
        <v>580</v>
      </c>
      <c r="B501" t="s">
        <v>133</v>
      </c>
      <c r="C501" t="s">
        <v>133</v>
      </c>
      <c r="D501" t="s">
        <v>133</v>
      </c>
      <c r="E501" t="s">
        <v>133</v>
      </c>
    </row>
    <row r="502" spans="1:5" x14ac:dyDescent="0.25">
      <c r="A502" s="381">
        <v>581</v>
      </c>
      <c r="B502" t="s">
        <v>133</v>
      </c>
      <c r="C502" t="s">
        <v>133</v>
      </c>
      <c r="D502" t="s">
        <v>133</v>
      </c>
      <c r="E502" t="s">
        <v>133</v>
      </c>
    </row>
    <row r="503" spans="1:5" x14ac:dyDescent="0.25">
      <c r="A503" s="381">
        <v>582</v>
      </c>
      <c r="B503" t="s">
        <v>133</v>
      </c>
      <c r="C503" t="s">
        <v>133</v>
      </c>
      <c r="D503" t="s">
        <v>133</v>
      </c>
      <c r="E503" t="s">
        <v>133</v>
      </c>
    </row>
    <row r="504" spans="1:5" x14ac:dyDescent="0.25">
      <c r="A504" s="381">
        <v>583</v>
      </c>
      <c r="B504" t="s">
        <v>133</v>
      </c>
      <c r="C504" t="s">
        <v>133</v>
      </c>
      <c r="D504" t="s">
        <v>133</v>
      </c>
      <c r="E504" t="s">
        <v>133</v>
      </c>
    </row>
    <row r="505" spans="1:5" x14ac:dyDescent="0.25">
      <c r="A505" s="381">
        <v>584</v>
      </c>
      <c r="B505" t="s">
        <v>133</v>
      </c>
      <c r="C505" t="s">
        <v>133</v>
      </c>
      <c r="D505" t="s">
        <v>133</v>
      </c>
      <c r="E505" t="s">
        <v>133</v>
      </c>
    </row>
    <row r="506" spans="1:5" x14ac:dyDescent="0.25">
      <c r="A506" s="381">
        <v>585</v>
      </c>
      <c r="B506" t="s">
        <v>133</v>
      </c>
      <c r="C506" t="s">
        <v>133</v>
      </c>
      <c r="D506" t="s">
        <v>133</v>
      </c>
      <c r="E506" t="s">
        <v>133</v>
      </c>
    </row>
    <row r="507" spans="1:5" x14ac:dyDescent="0.25">
      <c r="A507" s="381">
        <v>586</v>
      </c>
      <c r="B507" t="s">
        <v>133</v>
      </c>
      <c r="C507" t="s">
        <v>133</v>
      </c>
      <c r="D507" t="s">
        <v>133</v>
      </c>
      <c r="E507" t="s">
        <v>133</v>
      </c>
    </row>
    <row r="508" spans="1:5" x14ac:dyDescent="0.25">
      <c r="A508" s="381">
        <v>587</v>
      </c>
      <c r="B508" t="s">
        <v>133</v>
      </c>
      <c r="C508" t="s">
        <v>133</v>
      </c>
      <c r="D508" t="s">
        <v>133</v>
      </c>
      <c r="E508" t="s">
        <v>133</v>
      </c>
    </row>
    <row r="509" spans="1:5" x14ac:dyDescent="0.25">
      <c r="A509" s="381">
        <v>588</v>
      </c>
      <c r="B509" t="s">
        <v>133</v>
      </c>
      <c r="C509" t="s">
        <v>133</v>
      </c>
      <c r="D509" t="s">
        <v>133</v>
      </c>
      <c r="E509" t="s">
        <v>133</v>
      </c>
    </row>
    <row r="510" spans="1:5" x14ac:dyDescent="0.25">
      <c r="A510" s="381">
        <v>589</v>
      </c>
      <c r="B510" t="s">
        <v>133</v>
      </c>
      <c r="C510" t="s">
        <v>133</v>
      </c>
      <c r="D510" t="s">
        <v>133</v>
      </c>
      <c r="E510" t="s">
        <v>133</v>
      </c>
    </row>
    <row r="511" spans="1:5" x14ac:dyDescent="0.25">
      <c r="A511" s="381">
        <v>590</v>
      </c>
      <c r="B511" t="s">
        <v>133</v>
      </c>
      <c r="C511" t="s">
        <v>133</v>
      </c>
      <c r="D511" t="s">
        <v>133</v>
      </c>
      <c r="E511" t="s">
        <v>133</v>
      </c>
    </row>
    <row r="512" spans="1:5" x14ac:dyDescent="0.25">
      <c r="A512" s="381">
        <v>591</v>
      </c>
      <c r="B512" t="s">
        <v>133</v>
      </c>
      <c r="C512" t="s">
        <v>133</v>
      </c>
      <c r="D512" t="s">
        <v>133</v>
      </c>
      <c r="E512" t="s">
        <v>133</v>
      </c>
    </row>
    <row r="513" spans="1:5" x14ac:dyDescent="0.25">
      <c r="A513" s="381">
        <v>592</v>
      </c>
      <c r="B513" t="s">
        <v>133</v>
      </c>
      <c r="C513" t="s">
        <v>133</v>
      </c>
      <c r="D513" t="s">
        <v>133</v>
      </c>
      <c r="E513" t="s">
        <v>133</v>
      </c>
    </row>
    <row r="514" spans="1:5" x14ac:dyDescent="0.25">
      <c r="A514" s="381">
        <v>593</v>
      </c>
      <c r="B514" t="s">
        <v>133</v>
      </c>
      <c r="C514" t="s">
        <v>133</v>
      </c>
      <c r="D514" t="s">
        <v>133</v>
      </c>
      <c r="E514" t="s">
        <v>133</v>
      </c>
    </row>
    <row r="515" spans="1:5" x14ac:dyDescent="0.25">
      <c r="A515" s="381">
        <v>594</v>
      </c>
      <c r="B515" t="s">
        <v>133</v>
      </c>
      <c r="C515" t="s">
        <v>133</v>
      </c>
      <c r="D515" t="s">
        <v>133</v>
      </c>
      <c r="E515" t="s">
        <v>133</v>
      </c>
    </row>
    <row r="516" spans="1:5" x14ac:dyDescent="0.25">
      <c r="A516" s="381">
        <v>595</v>
      </c>
      <c r="B516" t="s">
        <v>133</v>
      </c>
      <c r="C516" t="s">
        <v>133</v>
      </c>
      <c r="D516" t="s">
        <v>133</v>
      </c>
      <c r="E516" t="s">
        <v>133</v>
      </c>
    </row>
    <row r="517" spans="1:5" x14ac:dyDescent="0.25">
      <c r="A517" s="381">
        <v>596</v>
      </c>
      <c r="B517" t="s">
        <v>133</v>
      </c>
      <c r="C517" t="s">
        <v>133</v>
      </c>
      <c r="D517" t="s">
        <v>133</v>
      </c>
      <c r="E517" t="s">
        <v>133</v>
      </c>
    </row>
    <row r="518" spans="1:5" x14ac:dyDescent="0.25">
      <c r="A518" s="381">
        <v>597</v>
      </c>
      <c r="B518" t="s">
        <v>133</v>
      </c>
      <c r="C518" t="s">
        <v>133</v>
      </c>
      <c r="D518" t="s">
        <v>133</v>
      </c>
      <c r="E518" t="s">
        <v>133</v>
      </c>
    </row>
    <row r="519" spans="1:5" x14ac:dyDescent="0.25">
      <c r="A519" s="381">
        <v>598</v>
      </c>
      <c r="B519" t="s">
        <v>1575</v>
      </c>
      <c r="C519" t="s">
        <v>1576</v>
      </c>
      <c r="D519" t="s">
        <v>1575</v>
      </c>
      <c r="E519" t="s">
        <v>1575</v>
      </c>
    </row>
    <row r="520" spans="1:5" x14ac:dyDescent="0.25">
      <c r="A520" s="381">
        <v>599</v>
      </c>
      <c r="B520" t="s">
        <v>1577</v>
      </c>
      <c r="C520" t="s">
        <v>1578</v>
      </c>
      <c r="D520" t="s">
        <v>1577</v>
      </c>
      <c r="E520" t="s">
        <v>1577</v>
      </c>
    </row>
    <row r="521" spans="1:5" x14ac:dyDescent="0.25">
      <c r="A521" s="381">
        <v>600</v>
      </c>
      <c r="B521" t="s">
        <v>1579</v>
      </c>
      <c r="C521" t="s">
        <v>26</v>
      </c>
      <c r="D521" t="s">
        <v>392</v>
      </c>
      <c r="E521" t="s">
        <v>393</v>
      </c>
    </row>
    <row r="522" spans="1:5" x14ac:dyDescent="0.25">
      <c r="A522" s="381">
        <v>601</v>
      </c>
      <c r="B522" t="s">
        <v>394</v>
      </c>
      <c r="C522" t="s">
        <v>27</v>
      </c>
      <c r="D522" t="s">
        <v>394</v>
      </c>
      <c r="E522" t="s">
        <v>395</v>
      </c>
    </row>
    <row r="523" spans="1:5" x14ac:dyDescent="0.25">
      <c r="A523" s="381">
        <v>602</v>
      </c>
      <c r="B523" t="s">
        <v>396</v>
      </c>
      <c r="C523" t="s">
        <v>28</v>
      </c>
      <c r="D523" t="s">
        <v>396</v>
      </c>
      <c r="E523" t="s">
        <v>397</v>
      </c>
    </row>
    <row r="524" spans="1:5" x14ac:dyDescent="0.25">
      <c r="A524" s="381">
        <v>603</v>
      </c>
      <c r="B524" t="s">
        <v>398</v>
      </c>
      <c r="C524" t="s">
        <v>29</v>
      </c>
      <c r="D524" t="s">
        <v>398</v>
      </c>
      <c r="E524" t="s">
        <v>399</v>
      </c>
    </row>
    <row r="525" spans="1:5" x14ac:dyDescent="0.25">
      <c r="A525" s="381">
        <v>604</v>
      </c>
      <c r="B525" t="s">
        <v>400</v>
      </c>
      <c r="C525" t="s">
        <v>30</v>
      </c>
      <c r="D525" t="s">
        <v>400</v>
      </c>
      <c r="E525" t="s">
        <v>401</v>
      </c>
    </row>
    <row r="526" spans="1:5" x14ac:dyDescent="0.25">
      <c r="A526" s="381">
        <v>605</v>
      </c>
      <c r="B526" t="s">
        <v>133</v>
      </c>
      <c r="C526" t="s">
        <v>133</v>
      </c>
      <c r="D526" t="s">
        <v>133</v>
      </c>
      <c r="E526" t="s">
        <v>133</v>
      </c>
    </row>
    <row r="527" spans="1:5" x14ac:dyDescent="0.25">
      <c r="A527" s="381">
        <v>606</v>
      </c>
      <c r="B527" t="s">
        <v>404</v>
      </c>
      <c r="C527" t="s">
        <v>31</v>
      </c>
      <c r="D527" t="s">
        <v>1580</v>
      </c>
      <c r="E527" t="s">
        <v>1581</v>
      </c>
    </row>
    <row r="528" spans="1:5" x14ac:dyDescent="0.25">
      <c r="A528" s="381">
        <v>607</v>
      </c>
      <c r="B528" t="s">
        <v>133</v>
      </c>
      <c r="C528" t="s">
        <v>133</v>
      </c>
      <c r="D528" t="s">
        <v>133</v>
      </c>
      <c r="E528" t="s">
        <v>133</v>
      </c>
    </row>
    <row r="529" spans="1:5" x14ac:dyDescent="0.25">
      <c r="A529" s="381">
        <v>608</v>
      </c>
      <c r="B529" t="s">
        <v>133</v>
      </c>
      <c r="C529" t="s">
        <v>133</v>
      </c>
      <c r="D529" t="s">
        <v>133</v>
      </c>
      <c r="E529" t="s">
        <v>133</v>
      </c>
    </row>
    <row r="530" spans="1:5" x14ac:dyDescent="0.25">
      <c r="A530" s="381">
        <v>609</v>
      </c>
      <c r="B530" t="s">
        <v>133</v>
      </c>
      <c r="C530" t="s">
        <v>133</v>
      </c>
      <c r="D530" t="s">
        <v>133</v>
      </c>
      <c r="E530" t="s">
        <v>133</v>
      </c>
    </row>
    <row r="531" spans="1:5" x14ac:dyDescent="0.25">
      <c r="A531" s="381">
        <v>610</v>
      </c>
      <c r="B531" t="s">
        <v>133</v>
      </c>
      <c r="C531" t="s">
        <v>133</v>
      </c>
      <c r="D531" t="s">
        <v>133</v>
      </c>
      <c r="E531" t="s">
        <v>133</v>
      </c>
    </row>
    <row r="532" spans="1:5" x14ac:dyDescent="0.25">
      <c r="A532" s="381">
        <v>611</v>
      </c>
      <c r="B532" t="s">
        <v>402</v>
      </c>
      <c r="C532" t="s">
        <v>1582</v>
      </c>
      <c r="D532" t="s">
        <v>402</v>
      </c>
      <c r="E532" t="s">
        <v>403</v>
      </c>
    </row>
    <row r="533" spans="1:5" x14ac:dyDescent="0.25">
      <c r="A533" s="381">
        <v>612</v>
      </c>
      <c r="B533" t="s">
        <v>1583</v>
      </c>
      <c r="C533" t="s">
        <v>1715</v>
      </c>
      <c r="D533" t="s">
        <v>1584</v>
      </c>
      <c r="E533" t="s">
        <v>1584</v>
      </c>
    </row>
    <row r="534" spans="1:5" x14ac:dyDescent="0.25">
      <c r="A534" s="381">
        <v>613</v>
      </c>
      <c r="B534" t="s">
        <v>133</v>
      </c>
      <c r="C534" t="s">
        <v>133</v>
      </c>
      <c r="D534" t="s">
        <v>133</v>
      </c>
      <c r="E534" t="s">
        <v>133</v>
      </c>
    </row>
    <row r="535" spans="1:5" x14ac:dyDescent="0.25">
      <c r="A535" s="381">
        <v>614</v>
      </c>
      <c r="B535" t="s">
        <v>133</v>
      </c>
      <c r="C535" t="s">
        <v>133</v>
      </c>
      <c r="D535" t="s">
        <v>133</v>
      </c>
      <c r="E535" t="s">
        <v>133</v>
      </c>
    </row>
    <row r="536" spans="1:5" x14ac:dyDescent="0.25">
      <c r="A536" s="381">
        <v>615</v>
      </c>
      <c r="B536" t="s">
        <v>133</v>
      </c>
      <c r="C536" t="s">
        <v>133</v>
      </c>
      <c r="D536" t="s">
        <v>133</v>
      </c>
      <c r="E536" t="s">
        <v>133</v>
      </c>
    </row>
    <row r="537" spans="1:5" x14ac:dyDescent="0.25">
      <c r="A537" s="381">
        <v>616</v>
      </c>
      <c r="B537" t="s">
        <v>133</v>
      </c>
      <c r="C537" t="s">
        <v>133</v>
      </c>
      <c r="D537" t="s">
        <v>133</v>
      </c>
      <c r="E537" t="s">
        <v>133</v>
      </c>
    </row>
    <row r="538" spans="1:5" x14ac:dyDescent="0.25">
      <c r="A538" s="381">
        <v>617</v>
      </c>
      <c r="B538" t="s">
        <v>133</v>
      </c>
      <c r="C538" t="s">
        <v>133</v>
      </c>
      <c r="D538" t="s">
        <v>133</v>
      </c>
      <c r="E538" t="s">
        <v>133</v>
      </c>
    </row>
    <row r="539" spans="1:5" x14ac:dyDescent="0.25">
      <c r="A539" s="381">
        <v>618</v>
      </c>
      <c r="B539" t="s">
        <v>133</v>
      </c>
      <c r="C539" t="s">
        <v>133</v>
      </c>
      <c r="D539" t="s">
        <v>133</v>
      </c>
      <c r="E539" t="s">
        <v>133</v>
      </c>
    </row>
    <row r="540" spans="1:5" x14ac:dyDescent="0.25">
      <c r="A540" s="381">
        <v>619</v>
      </c>
      <c r="B540" t="s">
        <v>133</v>
      </c>
      <c r="C540" t="s">
        <v>133</v>
      </c>
      <c r="D540" t="s">
        <v>133</v>
      </c>
      <c r="E540" t="s">
        <v>133</v>
      </c>
    </row>
    <row r="541" spans="1:5" x14ac:dyDescent="0.25">
      <c r="A541" s="381">
        <v>620</v>
      </c>
      <c r="B541" t="s">
        <v>133</v>
      </c>
      <c r="C541" t="s">
        <v>133</v>
      </c>
      <c r="D541" t="s">
        <v>133</v>
      </c>
      <c r="E541" t="s">
        <v>133</v>
      </c>
    </row>
    <row r="542" spans="1:5" x14ac:dyDescent="0.25">
      <c r="A542" s="381">
        <v>691</v>
      </c>
      <c r="B542" t="s">
        <v>1585</v>
      </c>
      <c r="C542" t="s">
        <v>1586</v>
      </c>
      <c r="D542" t="s">
        <v>1585</v>
      </c>
      <c r="E542" t="s">
        <v>1587</v>
      </c>
    </row>
    <row r="543" spans="1:5" x14ac:dyDescent="0.25">
      <c r="A543" s="381">
        <v>692</v>
      </c>
      <c r="B543" t="s">
        <v>133</v>
      </c>
      <c r="C543" t="s">
        <v>133</v>
      </c>
      <c r="D543" t="s">
        <v>133</v>
      </c>
      <c r="E543" t="s">
        <v>133</v>
      </c>
    </row>
    <row r="544" spans="1:5" x14ac:dyDescent="0.25">
      <c r="A544" s="381">
        <v>693</v>
      </c>
      <c r="B544" t="s">
        <v>133</v>
      </c>
      <c r="C544" t="s">
        <v>133</v>
      </c>
      <c r="D544" t="s">
        <v>133</v>
      </c>
      <c r="E544" t="s">
        <v>133</v>
      </c>
    </row>
    <row r="545" spans="1:5" x14ac:dyDescent="0.25">
      <c r="A545" s="381">
        <v>694</v>
      </c>
      <c r="B545" t="s">
        <v>133</v>
      </c>
      <c r="C545" t="s">
        <v>133</v>
      </c>
      <c r="D545" t="s">
        <v>133</v>
      </c>
      <c r="E545" t="s">
        <v>133</v>
      </c>
    </row>
    <row r="546" spans="1:5" x14ac:dyDescent="0.25">
      <c r="A546" s="381">
        <v>695</v>
      </c>
      <c r="B546" t="s">
        <v>133</v>
      </c>
      <c r="C546" t="s">
        <v>133</v>
      </c>
      <c r="D546" t="s">
        <v>133</v>
      </c>
      <c r="E546" t="s">
        <v>133</v>
      </c>
    </row>
    <row r="547" spans="1:5" x14ac:dyDescent="0.25">
      <c r="A547" s="381">
        <v>696</v>
      </c>
      <c r="B547" t="s">
        <v>1588</v>
      </c>
      <c r="C547" t="s">
        <v>1589</v>
      </c>
      <c r="D547" t="s">
        <v>1588</v>
      </c>
      <c r="E547" t="s">
        <v>1590</v>
      </c>
    </row>
    <row r="548" spans="1:5" x14ac:dyDescent="0.25">
      <c r="A548" s="381">
        <v>697</v>
      </c>
      <c r="B548" t="s">
        <v>133</v>
      </c>
      <c r="C548" t="s">
        <v>133</v>
      </c>
      <c r="D548" t="s">
        <v>133</v>
      </c>
      <c r="E548" t="s">
        <v>133</v>
      </c>
    </row>
    <row r="549" spans="1:5" x14ac:dyDescent="0.25">
      <c r="A549" s="381">
        <v>698</v>
      </c>
      <c r="B549" t="s">
        <v>133</v>
      </c>
      <c r="C549" t="s">
        <v>133</v>
      </c>
      <c r="D549" t="s">
        <v>133</v>
      </c>
      <c r="E549" t="s">
        <v>133</v>
      </c>
    </row>
    <row r="550" spans="1:5" x14ac:dyDescent="0.25">
      <c r="A550" s="381">
        <v>699</v>
      </c>
      <c r="B550" t="s">
        <v>133</v>
      </c>
      <c r="C550" t="s">
        <v>133</v>
      </c>
      <c r="D550" t="s">
        <v>133</v>
      </c>
      <c r="E550" t="s">
        <v>133</v>
      </c>
    </row>
    <row r="551" spans="1:5" x14ac:dyDescent="0.25">
      <c r="A551" s="381">
        <v>700</v>
      </c>
      <c r="B551" t="s">
        <v>133</v>
      </c>
      <c r="C551" t="s">
        <v>133</v>
      </c>
      <c r="D551" t="s">
        <v>133</v>
      </c>
      <c r="E551" t="s">
        <v>133</v>
      </c>
    </row>
    <row r="552" spans="1:5" x14ac:dyDescent="0.25">
      <c r="A552" s="381">
        <v>701</v>
      </c>
      <c r="B552" t="s">
        <v>405</v>
      </c>
      <c r="C552" t="s">
        <v>406</v>
      </c>
      <c r="D552" t="s">
        <v>107</v>
      </c>
      <c r="E552" t="s">
        <v>407</v>
      </c>
    </row>
    <row r="553" spans="1:5" x14ac:dyDescent="0.25">
      <c r="A553" s="381">
        <v>702</v>
      </c>
      <c r="B553" t="s">
        <v>408</v>
      </c>
      <c r="C553" t="s">
        <v>409</v>
      </c>
      <c r="D553" t="s">
        <v>111</v>
      </c>
      <c r="E553" t="s">
        <v>410</v>
      </c>
    </row>
    <row r="554" spans="1:5" x14ac:dyDescent="0.25">
      <c r="A554" s="381">
        <v>703</v>
      </c>
      <c r="B554" t="s">
        <v>411</v>
      </c>
      <c r="C554" t="s">
        <v>412</v>
      </c>
      <c r="D554" t="s">
        <v>808</v>
      </c>
      <c r="E554" t="s">
        <v>413</v>
      </c>
    </row>
    <row r="555" spans="1:5" x14ac:dyDescent="0.25">
      <c r="A555" s="381">
        <v>704</v>
      </c>
      <c r="B555" t="s">
        <v>414</v>
      </c>
      <c r="C555" t="s">
        <v>415</v>
      </c>
      <c r="D555" t="s">
        <v>113</v>
      </c>
      <c r="E555" t="s">
        <v>416</v>
      </c>
    </row>
    <row r="556" spans="1:5" x14ac:dyDescent="0.25">
      <c r="A556" s="381">
        <v>705</v>
      </c>
      <c r="B556" t="s">
        <v>417</v>
      </c>
      <c r="C556" t="s">
        <v>418</v>
      </c>
      <c r="D556" t="s">
        <v>115</v>
      </c>
      <c r="E556" t="s">
        <v>419</v>
      </c>
    </row>
    <row r="557" spans="1:5" x14ac:dyDescent="0.25">
      <c r="A557" s="381">
        <v>706</v>
      </c>
      <c r="B557" t="s">
        <v>420</v>
      </c>
      <c r="C557" t="s">
        <v>421</v>
      </c>
      <c r="D557" t="s">
        <v>809</v>
      </c>
      <c r="E557" t="s">
        <v>422</v>
      </c>
    </row>
    <row r="558" spans="1:5" x14ac:dyDescent="0.25">
      <c r="A558" s="381">
        <v>709</v>
      </c>
      <c r="B558" t="s">
        <v>423</v>
      </c>
      <c r="C558" t="s">
        <v>424</v>
      </c>
      <c r="D558" t="s">
        <v>119</v>
      </c>
      <c r="E558" t="s">
        <v>425</v>
      </c>
    </row>
    <row r="559" spans="1:5" x14ac:dyDescent="0.25">
      <c r="A559" s="381">
        <v>712</v>
      </c>
      <c r="B559" t="s">
        <v>426</v>
      </c>
      <c r="C559" t="s">
        <v>427</v>
      </c>
      <c r="D559" t="s">
        <v>121</v>
      </c>
      <c r="E559" t="s">
        <v>428</v>
      </c>
    </row>
    <row r="560" spans="1:5" x14ac:dyDescent="0.25">
      <c r="A560" s="381">
        <v>715</v>
      </c>
      <c r="B560" t="s">
        <v>429</v>
      </c>
      <c r="C560" t="s">
        <v>430</v>
      </c>
      <c r="D560" t="s">
        <v>810</v>
      </c>
      <c r="E560" t="s">
        <v>431</v>
      </c>
    </row>
    <row r="561" spans="1:5" x14ac:dyDescent="0.25">
      <c r="A561" s="381">
        <v>718</v>
      </c>
      <c r="B561" t="s">
        <v>432</v>
      </c>
      <c r="C561" t="s">
        <v>433</v>
      </c>
      <c r="D561" t="s">
        <v>123</v>
      </c>
      <c r="E561" t="s">
        <v>434</v>
      </c>
    </row>
    <row r="562" spans="1:5" x14ac:dyDescent="0.25">
      <c r="A562" s="381">
        <v>721</v>
      </c>
      <c r="B562" t="s">
        <v>435</v>
      </c>
      <c r="C562" t="s">
        <v>436</v>
      </c>
      <c r="D562" t="s">
        <v>811</v>
      </c>
      <c r="E562" t="s">
        <v>437</v>
      </c>
    </row>
    <row r="563" spans="1:5" x14ac:dyDescent="0.25">
      <c r="A563" s="381">
        <v>724</v>
      </c>
      <c r="B563" t="s">
        <v>438</v>
      </c>
      <c r="C563" t="s">
        <v>439</v>
      </c>
      <c r="D563" t="s">
        <v>812</v>
      </c>
      <c r="E563" t="s">
        <v>440</v>
      </c>
    </row>
    <row r="564" spans="1:5" x14ac:dyDescent="0.25">
      <c r="A564" s="381">
        <v>727</v>
      </c>
      <c r="B564" t="s">
        <v>441</v>
      </c>
      <c r="C564" t="s">
        <v>442</v>
      </c>
      <c r="D564" t="s">
        <v>813</v>
      </c>
      <c r="E564" t="s">
        <v>443</v>
      </c>
    </row>
    <row r="565" spans="1:5" x14ac:dyDescent="0.25">
      <c r="A565" s="381">
        <v>730</v>
      </c>
      <c r="B565" t="s">
        <v>444</v>
      </c>
      <c r="C565" t="s">
        <v>445</v>
      </c>
      <c r="D565" t="s">
        <v>814</v>
      </c>
      <c r="E565" t="s">
        <v>446</v>
      </c>
    </row>
    <row r="566" spans="1:5" x14ac:dyDescent="0.25">
      <c r="A566" s="381">
        <v>733</v>
      </c>
      <c r="B566" t="s">
        <v>447</v>
      </c>
      <c r="C566" t="s">
        <v>448</v>
      </c>
      <c r="D566" t="s">
        <v>125</v>
      </c>
      <c r="E566" t="s">
        <v>449</v>
      </c>
    </row>
    <row r="567" spans="1:5" x14ac:dyDescent="0.25">
      <c r="A567" s="381">
        <v>734</v>
      </c>
      <c r="B567" t="s">
        <v>450</v>
      </c>
      <c r="C567" t="s">
        <v>451</v>
      </c>
      <c r="D567" t="s">
        <v>1420</v>
      </c>
      <c r="E567" t="s">
        <v>452</v>
      </c>
    </row>
    <row r="568" spans="1:5" x14ac:dyDescent="0.25">
      <c r="A568" s="381">
        <v>735</v>
      </c>
      <c r="B568" t="s">
        <v>453</v>
      </c>
      <c r="C568" t="s">
        <v>454</v>
      </c>
      <c r="D568" t="s">
        <v>126</v>
      </c>
      <c r="E568" t="s">
        <v>455</v>
      </c>
    </row>
    <row r="569" spans="1:5" x14ac:dyDescent="0.25">
      <c r="A569" s="381">
        <v>736</v>
      </c>
      <c r="B569" t="s">
        <v>456</v>
      </c>
      <c r="C569" t="s">
        <v>457</v>
      </c>
      <c r="D569" t="s">
        <v>127</v>
      </c>
      <c r="E569" t="s">
        <v>458</v>
      </c>
    </row>
    <row r="570" spans="1:5" x14ac:dyDescent="0.25">
      <c r="A570" s="381">
        <v>737</v>
      </c>
      <c r="B570" t="s">
        <v>459</v>
      </c>
      <c r="C570" t="s">
        <v>460</v>
      </c>
      <c r="D570" t="s">
        <v>128</v>
      </c>
      <c r="E570" t="s">
        <v>461</v>
      </c>
    </row>
    <row r="571" spans="1:5" x14ac:dyDescent="0.25">
      <c r="A571" s="381">
        <v>738</v>
      </c>
      <c r="B571" t="s">
        <v>462</v>
      </c>
      <c r="C571" t="s">
        <v>463</v>
      </c>
      <c r="D571" t="s">
        <v>129</v>
      </c>
      <c r="E571" t="s">
        <v>464</v>
      </c>
    </row>
    <row r="572" spans="1:5" x14ac:dyDescent="0.25">
      <c r="A572" s="381">
        <v>739</v>
      </c>
      <c r="B572" t="s">
        <v>465</v>
      </c>
      <c r="C572" t="s">
        <v>466</v>
      </c>
      <c r="D572" t="s">
        <v>815</v>
      </c>
      <c r="E572" t="s">
        <v>467</v>
      </c>
    </row>
    <row r="573" spans="1:5" x14ac:dyDescent="0.25">
      <c r="A573" s="381">
        <v>740</v>
      </c>
      <c r="B573" t="s">
        <v>468</v>
      </c>
      <c r="C573" t="s">
        <v>469</v>
      </c>
      <c r="D573" t="s">
        <v>816</v>
      </c>
      <c r="E573" t="s">
        <v>470</v>
      </c>
    </row>
    <row r="574" spans="1:5" x14ac:dyDescent="0.25">
      <c r="A574" s="381">
        <v>741</v>
      </c>
      <c r="B574" t="s">
        <v>471</v>
      </c>
      <c r="C574" t="s">
        <v>472</v>
      </c>
      <c r="D574" t="s">
        <v>817</v>
      </c>
      <c r="E574" t="s">
        <v>473</v>
      </c>
    </row>
    <row r="575" spans="1:5" x14ac:dyDescent="0.25">
      <c r="A575" s="381">
        <v>751</v>
      </c>
      <c r="B575" t="s">
        <v>474</v>
      </c>
      <c r="C575" t="s">
        <v>475</v>
      </c>
      <c r="D575" t="s">
        <v>818</v>
      </c>
      <c r="E575" t="s">
        <v>476</v>
      </c>
    </row>
    <row r="576" spans="1:5" x14ac:dyDescent="0.25">
      <c r="A576" s="381">
        <v>752</v>
      </c>
      <c r="B576" t="s">
        <v>477</v>
      </c>
      <c r="C576" t="s">
        <v>478</v>
      </c>
      <c r="D576" t="s">
        <v>819</v>
      </c>
      <c r="E576" t="s">
        <v>479</v>
      </c>
    </row>
    <row r="577" spans="1:5" x14ac:dyDescent="0.25">
      <c r="A577" s="381">
        <v>753</v>
      </c>
      <c r="B577" t="s">
        <v>480</v>
      </c>
      <c r="C577" t="s">
        <v>481</v>
      </c>
      <c r="D577" t="s">
        <v>820</v>
      </c>
      <c r="E577" t="s">
        <v>482</v>
      </c>
    </row>
    <row r="578" spans="1:5" x14ac:dyDescent="0.25">
      <c r="A578" s="381">
        <v>754</v>
      </c>
      <c r="B578" t="s">
        <v>483</v>
      </c>
      <c r="C578" t="s">
        <v>484</v>
      </c>
      <c r="D578" t="s">
        <v>821</v>
      </c>
      <c r="E578" t="s">
        <v>485</v>
      </c>
    </row>
    <row r="579" spans="1:5" x14ac:dyDescent="0.25">
      <c r="A579" s="381">
        <v>755</v>
      </c>
      <c r="B579" t="s">
        <v>486</v>
      </c>
      <c r="C579" t="s">
        <v>487</v>
      </c>
      <c r="D579" t="s">
        <v>486</v>
      </c>
      <c r="E579" t="s">
        <v>486</v>
      </c>
    </row>
    <row r="580" spans="1:5" x14ac:dyDescent="0.25">
      <c r="A580" s="381">
        <v>756</v>
      </c>
      <c r="B580" t="s">
        <v>488</v>
      </c>
      <c r="C580" t="s">
        <v>489</v>
      </c>
      <c r="D580" t="s">
        <v>822</v>
      </c>
      <c r="E580" t="s">
        <v>490</v>
      </c>
    </row>
    <row r="581" spans="1:5" x14ac:dyDescent="0.25">
      <c r="A581" s="381">
        <v>757</v>
      </c>
      <c r="B581" t="s">
        <v>491</v>
      </c>
      <c r="C581" t="s">
        <v>492</v>
      </c>
      <c r="D581" t="s">
        <v>823</v>
      </c>
      <c r="E581" t="s">
        <v>493</v>
      </c>
    </row>
    <row r="582" spans="1:5" x14ac:dyDescent="0.25">
      <c r="A582" s="381">
        <v>758</v>
      </c>
      <c r="B582" t="s">
        <v>494</v>
      </c>
      <c r="C582" t="s">
        <v>495</v>
      </c>
      <c r="D582" t="s">
        <v>824</v>
      </c>
      <c r="E582" t="s">
        <v>496</v>
      </c>
    </row>
    <row r="583" spans="1:5" x14ac:dyDescent="0.25">
      <c r="A583" s="381">
        <v>759</v>
      </c>
      <c r="B583" t="s">
        <v>497</v>
      </c>
      <c r="C583" t="s">
        <v>498</v>
      </c>
      <c r="D583" t="s">
        <v>825</v>
      </c>
      <c r="E583" t="s">
        <v>499</v>
      </c>
    </row>
    <row r="584" spans="1:5" x14ac:dyDescent="0.25">
      <c r="A584" s="381">
        <v>760</v>
      </c>
      <c r="B584" t="s">
        <v>500</v>
      </c>
      <c r="C584" t="s">
        <v>501</v>
      </c>
      <c r="D584" t="s">
        <v>826</v>
      </c>
      <c r="E584" t="s">
        <v>502</v>
      </c>
    </row>
    <row r="585" spans="1:5" x14ac:dyDescent="0.25">
      <c r="A585" s="381">
        <v>761</v>
      </c>
      <c r="B585" t="s">
        <v>503</v>
      </c>
      <c r="C585" t="s">
        <v>504</v>
      </c>
      <c r="D585" t="s">
        <v>1420</v>
      </c>
      <c r="E585" t="s">
        <v>505</v>
      </c>
    </row>
    <row r="586" spans="1:5" x14ac:dyDescent="0.25">
      <c r="A586" s="381">
        <v>762</v>
      </c>
      <c r="B586" t="s">
        <v>506</v>
      </c>
      <c r="C586" t="s">
        <v>507</v>
      </c>
      <c r="D586" t="s">
        <v>1422</v>
      </c>
      <c r="E586" t="s">
        <v>508</v>
      </c>
    </row>
    <row r="587" spans="1:5" x14ac:dyDescent="0.25">
      <c r="A587" s="381">
        <v>763</v>
      </c>
      <c r="B587" t="s">
        <v>509</v>
      </c>
      <c r="C587" t="s">
        <v>510</v>
      </c>
      <c r="D587" t="s">
        <v>827</v>
      </c>
      <c r="E587" t="s">
        <v>511</v>
      </c>
    </row>
    <row r="588" spans="1:5" x14ac:dyDescent="0.25">
      <c r="A588" s="381">
        <v>764</v>
      </c>
      <c r="B588" t="s">
        <v>512</v>
      </c>
      <c r="C588" t="s">
        <v>513</v>
      </c>
      <c r="D588" t="s">
        <v>828</v>
      </c>
      <c r="E588" t="s">
        <v>514</v>
      </c>
    </row>
    <row r="589" spans="1:5" x14ac:dyDescent="0.25">
      <c r="A589" s="381">
        <v>765</v>
      </c>
      <c r="B589" t="s">
        <v>515</v>
      </c>
      <c r="C589" t="s">
        <v>516</v>
      </c>
      <c r="D589" t="s">
        <v>829</v>
      </c>
      <c r="E589" t="s">
        <v>517</v>
      </c>
    </row>
    <row r="590" spans="1:5" x14ac:dyDescent="0.25">
      <c r="A590" s="381">
        <v>766</v>
      </c>
      <c r="B590" t="s">
        <v>518</v>
      </c>
      <c r="C590" t="s">
        <v>519</v>
      </c>
      <c r="D590" t="s">
        <v>830</v>
      </c>
      <c r="E590" t="s">
        <v>520</v>
      </c>
    </row>
    <row r="591" spans="1:5" x14ac:dyDescent="0.25">
      <c r="A591" s="381">
        <v>767</v>
      </c>
      <c r="B591" t="s">
        <v>521</v>
      </c>
      <c r="C591" t="s">
        <v>522</v>
      </c>
      <c r="D591" t="s">
        <v>831</v>
      </c>
      <c r="E591" t="s">
        <v>523</v>
      </c>
    </row>
    <row r="592" spans="1:5" x14ac:dyDescent="0.25">
      <c r="A592" s="381">
        <v>768</v>
      </c>
      <c r="B592" t="s">
        <v>524</v>
      </c>
      <c r="C592" t="s">
        <v>525</v>
      </c>
      <c r="D592" t="s">
        <v>832</v>
      </c>
      <c r="E592" t="s">
        <v>526</v>
      </c>
    </row>
    <row r="593" spans="1:5" x14ac:dyDescent="0.25">
      <c r="A593" s="381">
        <v>769</v>
      </c>
      <c r="B593" t="s">
        <v>527</v>
      </c>
      <c r="C593" t="s">
        <v>528</v>
      </c>
      <c r="D593" t="s">
        <v>833</v>
      </c>
      <c r="E593" t="s">
        <v>529</v>
      </c>
    </row>
    <row r="594" spans="1:5" x14ac:dyDescent="0.25">
      <c r="A594" s="381">
        <v>770</v>
      </c>
      <c r="B594" t="s">
        <v>133</v>
      </c>
      <c r="C594" t="s">
        <v>133</v>
      </c>
      <c r="D594" t="s">
        <v>133</v>
      </c>
      <c r="E594" t="s">
        <v>133</v>
      </c>
    </row>
    <row r="595" spans="1:5" x14ac:dyDescent="0.25">
      <c r="A595" s="381">
        <v>999</v>
      </c>
      <c r="B595" t="s">
        <v>133</v>
      </c>
      <c r="C595" t="s">
        <v>133</v>
      </c>
      <c r="D595" t="s">
        <v>133</v>
      </c>
      <c r="E595" t="s">
        <v>133</v>
      </c>
    </row>
  </sheetData>
  <sheetProtection algorithmName="SHA-512" hashValue="WH/n8l0HMFAwozlBhN77whHQMd+MC2qCUi4fWBJtJWbnnWXxk0IQk+whAM77p0IENc3V9Yhi6H6JXkrAG1Qb3g==" saltValue="VDyDY6pyITv8aJzrJGrGuw==" spinCount="100000" sheet="1"/>
  <phoneticPr fontId="2"/>
  <pageMargins left="0.35" right="0.27" top="0.34" bottom="0.28999999999999998" header="0.18" footer="0.17"/>
  <pageSetup paperSize="9" scale="83" fitToHeight="10" orientation="portrait" vertic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99D0B-D221-4681-92C6-6FF053A85DE1}">
  <sheetPr>
    <tabColor rgb="FFFFFF00"/>
  </sheetPr>
  <dimension ref="A1:X68"/>
  <sheetViews>
    <sheetView view="pageBreakPreview" topLeftCell="A11" zoomScaleNormal="100" zoomScaleSheetLayoutView="100" workbookViewId="0">
      <selection activeCell="A44" sqref="A44"/>
    </sheetView>
  </sheetViews>
  <sheetFormatPr defaultRowHeight="12.75" x14ac:dyDescent="0.25"/>
  <cols>
    <col min="1" max="1" width="15" customWidth="1"/>
    <col min="2" max="4" width="9.796875" customWidth="1"/>
    <col min="5" max="5" width="11.1328125" customWidth="1"/>
    <col min="6" max="6" width="9.796875" customWidth="1"/>
    <col min="7" max="7" width="4" customWidth="1"/>
    <col min="8" max="8" width="3.6640625" customWidth="1"/>
    <col min="9" max="9" width="14.33203125" customWidth="1"/>
    <col min="12" max="12" width="3.53125" customWidth="1"/>
    <col min="257" max="260" width="9.796875" customWidth="1"/>
    <col min="261" max="261" width="11.1328125" customWidth="1"/>
    <col min="262" max="262" width="9.796875" customWidth="1"/>
    <col min="263" max="263" width="4" customWidth="1"/>
    <col min="264" max="264" width="3.6640625" customWidth="1"/>
    <col min="265" max="265" width="14.33203125" customWidth="1"/>
    <col min="513" max="516" width="9.796875" customWidth="1"/>
    <col min="517" max="517" width="11.1328125" customWidth="1"/>
    <col min="518" max="518" width="9.796875" customWidth="1"/>
    <col min="519" max="519" width="4" customWidth="1"/>
    <col min="520" max="520" width="3.6640625" customWidth="1"/>
    <col min="521" max="521" width="14.33203125" customWidth="1"/>
    <col min="769" max="772" width="9.796875" customWidth="1"/>
    <col min="773" max="773" width="11.1328125" customWidth="1"/>
    <col min="774" max="774" width="9.796875" customWidth="1"/>
    <col min="775" max="775" width="4" customWidth="1"/>
    <col min="776" max="776" width="3.6640625" customWidth="1"/>
    <col min="777" max="777" width="14.33203125" customWidth="1"/>
    <col min="1025" max="1028" width="9.796875" customWidth="1"/>
    <col min="1029" max="1029" width="11.1328125" customWidth="1"/>
    <col min="1030" max="1030" width="9.796875" customWidth="1"/>
    <col min="1031" max="1031" width="4" customWidth="1"/>
    <col min="1032" max="1032" width="3.6640625" customWidth="1"/>
    <col min="1033" max="1033" width="14.33203125" customWidth="1"/>
    <col min="1281" max="1284" width="9.796875" customWidth="1"/>
    <col min="1285" max="1285" width="11.1328125" customWidth="1"/>
    <col min="1286" max="1286" width="9.796875" customWidth="1"/>
    <col min="1287" max="1287" width="4" customWidth="1"/>
    <col min="1288" max="1288" width="3.6640625" customWidth="1"/>
    <col min="1289" max="1289" width="14.33203125" customWidth="1"/>
    <col min="1537" max="1540" width="9.796875" customWidth="1"/>
    <col min="1541" max="1541" width="11.1328125" customWidth="1"/>
    <col min="1542" max="1542" width="9.796875" customWidth="1"/>
    <col min="1543" max="1543" width="4" customWidth="1"/>
    <col min="1544" max="1544" width="3.6640625" customWidth="1"/>
    <col min="1545" max="1545" width="14.33203125" customWidth="1"/>
    <col min="1793" max="1796" width="9.796875" customWidth="1"/>
    <col min="1797" max="1797" width="11.1328125" customWidth="1"/>
    <col min="1798" max="1798" width="9.796875" customWidth="1"/>
    <col min="1799" max="1799" width="4" customWidth="1"/>
    <col min="1800" max="1800" width="3.6640625" customWidth="1"/>
    <col min="1801" max="1801" width="14.33203125" customWidth="1"/>
    <col min="2049" max="2052" width="9.796875" customWidth="1"/>
    <col min="2053" max="2053" width="11.1328125" customWidth="1"/>
    <col min="2054" max="2054" width="9.796875" customWidth="1"/>
    <col min="2055" max="2055" width="4" customWidth="1"/>
    <col min="2056" max="2056" width="3.6640625" customWidth="1"/>
    <col min="2057" max="2057" width="14.33203125" customWidth="1"/>
    <col min="2305" max="2308" width="9.796875" customWidth="1"/>
    <col min="2309" max="2309" width="11.1328125" customWidth="1"/>
    <col min="2310" max="2310" width="9.796875" customWidth="1"/>
    <col min="2311" max="2311" width="4" customWidth="1"/>
    <col min="2312" max="2312" width="3.6640625" customWidth="1"/>
    <col min="2313" max="2313" width="14.33203125" customWidth="1"/>
    <col min="2561" max="2564" width="9.796875" customWidth="1"/>
    <col min="2565" max="2565" width="11.1328125" customWidth="1"/>
    <col min="2566" max="2566" width="9.796875" customWidth="1"/>
    <col min="2567" max="2567" width="4" customWidth="1"/>
    <col min="2568" max="2568" width="3.6640625" customWidth="1"/>
    <col min="2569" max="2569" width="14.33203125" customWidth="1"/>
    <col min="2817" max="2820" width="9.796875" customWidth="1"/>
    <col min="2821" max="2821" width="11.1328125" customWidth="1"/>
    <col min="2822" max="2822" width="9.796875" customWidth="1"/>
    <col min="2823" max="2823" width="4" customWidth="1"/>
    <col min="2824" max="2824" width="3.6640625" customWidth="1"/>
    <col min="2825" max="2825" width="14.33203125" customWidth="1"/>
    <col min="3073" max="3076" width="9.796875" customWidth="1"/>
    <col min="3077" max="3077" width="11.1328125" customWidth="1"/>
    <col min="3078" max="3078" width="9.796875" customWidth="1"/>
    <col min="3079" max="3079" width="4" customWidth="1"/>
    <col min="3080" max="3080" width="3.6640625" customWidth="1"/>
    <col min="3081" max="3081" width="14.33203125" customWidth="1"/>
    <col min="3329" max="3332" width="9.796875" customWidth="1"/>
    <col min="3333" max="3333" width="11.1328125" customWidth="1"/>
    <col min="3334" max="3334" width="9.796875" customWidth="1"/>
    <col min="3335" max="3335" width="4" customWidth="1"/>
    <col min="3336" max="3336" width="3.6640625" customWidth="1"/>
    <col min="3337" max="3337" width="14.33203125" customWidth="1"/>
    <col min="3585" max="3588" width="9.796875" customWidth="1"/>
    <col min="3589" max="3589" width="11.1328125" customWidth="1"/>
    <col min="3590" max="3590" width="9.796875" customWidth="1"/>
    <col min="3591" max="3591" width="4" customWidth="1"/>
    <col min="3592" max="3592" width="3.6640625" customWidth="1"/>
    <col min="3593" max="3593" width="14.33203125" customWidth="1"/>
    <col min="3841" max="3844" width="9.796875" customWidth="1"/>
    <col min="3845" max="3845" width="11.1328125" customWidth="1"/>
    <col min="3846" max="3846" width="9.796875" customWidth="1"/>
    <col min="3847" max="3847" width="4" customWidth="1"/>
    <col min="3848" max="3848" width="3.6640625" customWidth="1"/>
    <col min="3849" max="3849" width="14.33203125" customWidth="1"/>
    <col min="4097" max="4100" width="9.796875" customWidth="1"/>
    <col min="4101" max="4101" width="11.1328125" customWidth="1"/>
    <col min="4102" max="4102" width="9.796875" customWidth="1"/>
    <col min="4103" max="4103" width="4" customWidth="1"/>
    <col min="4104" max="4104" width="3.6640625" customWidth="1"/>
    <col min="4105" max="4105" width="14.33203125" customWidth="1"/>
    <col min="4353" max="4356" width="9.796875" customWidth="1"/>
    <col min="4357" max="4357" width="11.1328125" customWidth="1"/>
    <col min="4358" max="4358" width="9.796875" customWidth="1"/>
    <col min="4359" max="4359" width="4" customWidth="1"/>
    <col min="4360" max="4360" width="3.6640625" customWidth="1"/>
    <col min="4361" max="4361" width="14.33203125" customWidth="1"/>
    <col min="4609" max="4612" width="9.796875" customWidth="1"/>
    <col min="4613" max="4613" width="11.1328125" customWidth="1"/>
    <col min="4614" max="4614" width="9.796875" customWidth="1"/>
    <col min="4615" max="4615" width="4" customWidth="1"/>
    <col min="4616" max="4616" width="3.6640625" customWidth="1"/>
    <col min="4617" max="4617" width="14.33203125" customWidth="1"/>
    <col min="4865" max="4868" width="9.796875" customWidth="1"/>
    <col min="4869" max="4869" width="11.1328125" customWidth="1"/>
    <col min="4870" max="4870" width="9.796875" customWidth="1"/>
    <col min="4871" max="4871" width="4" customWidth="1"/>
    <col min="4872" max="4872" width="3.6640625" customWidth="1"/>
    <col min="4873" max="4873" width="14.33203125" customWidth="1"/>
    <col min="5121" max="5124" width="9.796875" customWidth="1"/>
    <col min="5125" max="5125" width="11.1328125" customWidth="1"/>
    <col min="5126" max="5126" width="9.796875" customWidth="1"/>
    <col min="5127" max="5127" width="4" customWidth="1"/>
    <col min="5128" max="5128" width="3.6640625" customWidth="1"/>
    <col min="5129" max="5129" width="14.33203125" customWidth="1"/>
    <col min="5377" max="5380" width="9.796875" customWidth="1"/>
    <col min="5381" max="5381" width="11.1328125" customWidth="1"/>
    <col min="5382" max="5382" width="9.796875" customWidth="1"/>
    <col min="5383" max="5383" width="4" customWidth="1"/>
    <col min="5384" max="5384" width="3.6640625" customWidth="1"/>
    <col min="5385" max="5385" width="14.33203125" customWidth="1"/>
    <col min="5633" max="5636" width="9.796875" customWidth="1"/>
    <col min="5637" max="5637" width="11.1328125" customWidth="1"/>
    <col min="5638" max="5638" width="9.796875" customWidth="1"/>
    <col min="5639" max="5639" width="4" customWidth="1"/>
    <col min="5640" max="5640" width="3.6640625" customWidth="1"/>
    <col min="5641" max="5641" width="14.33203125" customWidth="1"/>
    <col min="5889" max="5892" width="9.796875" customWidth="1"/>
    <col min="5893" max="5893" width="11.1328125" customWidth="1"/>
    <col min="5894" max="5894" width="9.796875" customWidth="1"/>
    <col min="5895" max="5895" width="4" customWidth="1"/>
    <col min="5896" max="5896" width="3.6640625" customWidth="1"/>
    <col min="5897" max="5897" width="14.33203125" customWidth="1"/>
    <col min="6145" max="6148" width="9.796875" customWidth="1"/>
    <col min="6149" max="6149" width="11.1328125" customWidth="1"/>
    <col min="6150" max="6150" width="9.796875" customWidth="1"/>
    <col min="6151" max="6151" width="4" customWidth="1"/>
    <col min="6152" max="6152" width="3.6640625" customWidth="1"/>
    <col min="6153" max="6153" width="14.33203125" customWidth="1"/>
    <col min="6401" max="6404" width="9.796875" customWidth="1"/>
    <col min="6405" max="6405" width="11.1328125" customWidth="1"/>
    <col min="6406" max="6406" width="9.796875" customWidth="1"/>
    <col min="6407" max="6407" width="4" customWidth="1"/>
    <col min="6408" max="6408" width="3.6640625" customWidth="1"/>
    <col min="6409" max="6409" width="14.33203125" customWidth="1"/>
    <col min="6657" max="6660" width="9.796875" customWidth="1"/>
    <col min="6661" max="6661" width="11.1328125" customWidth="1"/>
    <col min="6662" max="6662" width="9.796875" customWidth="1"/>
    <col min="6663" max="6663" width="4" customWidth="1"/>
    <col min="6664" max="6664" width="3.6640625" customWidth="1"/>
    <col min="6665" max="6665" width="14.33203125" customWidth="1"/>
    <col min="6913" max="6916" width="9.796875" customWidth="1"/>
    <col min="6917" max="6917" width="11.1328125" customWidth="1"/>
    <col min="6918" max="6918" width="9.796875" customWidth="1"/>
    <col min="6919" max="6919" width="4" customWidth="1"/>
    <col min="6920" max="6920" width="3.6640625" customWidth="1"/>
    <col min="6921" max="6921" width="14.33203125" customWidth="1"/>
    <col min="7169" max="7172" width="9.796875" customWidth="1"/>
    <col min="7173" max="7173" width="11.1328125" customWidth="1"/>
    <col min="7174" max="7174" width="9.796875" customWidth="1"/>
    <col min="7175" max="7175" width="4" customWidth="1"/>
    <col min="7176" max="7176" width="3.6640625" customWidth="1"/>
    <col min="7177" max="7177" width="14.33203125" customWidth="1"/>
    <col min="7425" max="7428" width="9.796875" customWidth="1"/>
    <col min="7429" max="7429" width="11.1328125" customWidth="1"/>
    <col min="7430" max="7430" width="9.796875" customWidth="1"/>
    <col min="7431" max="7431" width="4" customWidth="1"/>
    <col min="7432" max="7432" width="3.6640625" customWidth="1"/>
    <col min="7433" max="7433" width="14.33203125" customWidth="1"/>
    <col min="7681" max="7684" width="9.796875" customWidth="1"/>
    <col min="7685" max="7685" width="11.1328125" customWidth="1"/>
    <col min="7686" max="7686" width="9.796875" customWidth="1"/>
    <col min="7687" max="7687" width="4" customWidth="1"/>
    <col min="7688" max="7688" width="3.6640625" customWidth="1"/>
    <col min="7689" max="7689" width="14.33203125" customWidth="1"/>
    <col min="7937" max="7940" width="9.796875" customWidth="1"/>
    <col min="7941" max="7941" width="11.1328125" customWidth="1"/>
    <col min="7942" max="7942" width="9.796875" customWidth="1"/>
    <col min="7943" max="7943" width="4" customWidth="1"/>
    <col min="7944" max="7944" width="3.6640625" customWidth="1"/>
    <col min="7945" max="7945" width="14.33203125" customWidth="1"/>
    <col min="8193" max="8196" width="9.796875" customWidth="1"/>
    <col min="8197" max="8197" width="11.1328125" customWidth="1"/>
    <col min="8198" max="8198" width="9.796875" customWidth="1"/>
    <col min="8199" max="8199" width="4" customWidth="1"/>
    <col min="8200" max="8200" width="3.6640625" customWidth="1"/>
    <col min="8201" max="8201" width="14.33203125" customWidth="1"/>
    <col min="8449" max="8452" width="9.796875" customWidth="1"/>
    <col min="8453" max="8453" width="11.1328125" customWidth="1"/>
    <col min="8454" max="8454" width="9.796875" customWidth="1"/>
    <col min="8455" max="8455" width="4" customWidth="1"/>
    <col min="8456" max="8456" width="3.6640625" customWidth="1"/>
    <col min="8457" max="8457" width="14.33203125" customWidth="1"/>
    <col min="8705" max="8708" width="9.796875" customWidth="1"/>
    <col min="8709" max="8709" width="11.1328125" customWidth="1"/>
    <col min="8710" max="8710" width="9.796875" customWidth="1"/>
    <col min="8711" max="8711" width="4" customWidth="1"/>
    <col min="8712" max="8712" width="3.6640625" customWidth="1"/>
    <col min="8713" max="8713" width="14.33203125" customWidth="1"/>
    <col min="8961" max="8964" width="9.796875" customWidth="1"/>
    <col min="8965" max="8965" width="11.1328125" customWidth="1"/>
    <col min="8966" max="8966" width="9.796875" customWidth="1"/>
    <col min="8967" max="8967" width="4" customWidth="1"/>
    <col min="8968" max="8968" width="3.6640625" customWidth="1"/>
    <col min="8969" max="8969" width="14.33203125" customWidth="1"/>
    <col min="9217" max="9220" width="9.796875" customWidth="1"/>
    <col min="9221" max="9221" width="11.1328125" customWidth="1"/>
    <col min="9222" max="9222" width="9.796875" customWidth="1"/>
    <col min="9223" max="9223" width="4" customWidth="1"/>
    <col min="9224" max="9224" width="3.6640625" customWidth="1"/>
    <col min="9225" max="9225" width="14.33203125" customWidth="1"/>
    <col min="9473" max="9476" width="9.796875" customWidth="1"/>
    <col min="9477" max="9477" width="11.1328125" customWidth="1"/>
    <col min="9478" max="9478" width="9.796875" customWidth="1"/>
    <col min="9479" max="9479" width="4" customWidth="1"/>
    <col min="9480" max="9480" width="3.6640625" customWidth="1"/>
    <col min="9481" max="9481" width="14.33203125" customWidth="1"/>
    <col min="9729" max="9732" width="9.796875" customWidth="1"/>
    <col min="9733" max="9733" width="11.1328125" customWidth="1"/>
    <col min="9734" max="9734" width="9.796875" customWidth="1"/>
    <col min="9735" max="9735" width="4" customWidth="1"/>
    <col min="9736" max="9736" width="3.6640625" customWidth="1"/>
    <col min="9737" max="9737" width="14.33203125" customWidth="1"/>
    <col min="9985" max="9988" width="9.796875" customWidth="1"/>
    <col min="9989" max="9989" width="11.1328125" customWidth="1"/>
    <col min="9990" max="9990" width="9.796875" customWidth="1"/>
    <col min="9991" max="9991" width="4" customWidth="1"/>
    <col min="9992" max="9992" width="3.6640625" customWidth="1"/>
    <col min="9993" max="9993" width="14.33203125" customWidth="1"/>
    <col min="10241" max="10244" width="9.796875" customWidth="1"/>
    <col min="10245" max="10245" width="11.1328125" customWidth="1"/>
    <col min="10246" max="10246" width="9.796875" customWidth="1"/>
    <col min="10247" max="10247" width="4" customWidth="1"/>
    <col min="10248" max="10248" width="3.6640625" customWidth="1"/>
    <col min="10249" max="10249" width="14.33203125" customWidth="1"/>
    <col min="10497" max="10500" width="9.796875" customWidth="1"/>
    <col min="10501" max="10501" width="11.1328125" customWidth="1"/>
    <col min="10502" max="10502" width="9.796875" customWidth="1"/>
    <col min="10503" max="10503" width="4" customWidth="1"/>
    <col min="10504" max="10504" width="3.6640625" customWidth="1"/>
    <col min="10505" max="10505" width="14.33203125" customWidth="1"/>
    <col min="10753" max="10756" width="9.796875" customWidth="1"/>
    <col min="10757" max="10757" width="11.1328125" customWidth="1"/>
    <col min="10758" max="10758" width="9.796875" customWidth="1"/>
    <col min="10759" max="10759" width="4" customWidth="1"/>
    <col min="10760" max="10760" width="3.6640625" customWidth="1"/>
    <col min="10761" max="10761" width="14.33203125" customWidth="1"/>
    <col min="11009" max="11012" width="9.796875" customWidth="1"/>
    <col min="11013" max="11013" width="11.1328125" customWidth="1"/>
    <col min="11014" max="11014" width="9.796875" customWidth="1"/>
    <col min="11015" max="11015" width="4" customWidth="1"/>
    <col min="11016" max="11016" width="3.6640625" customWidth="1"/>
    <col min="11017" max="11017" width="14.33203125" customWidth="1"/>
    <col min="11265" max="11268" width="9.796875" customWidth="1"/>
    <col min="11269" max="11269" width="11.1328125" customWidth="1"/>
    <col min="11270" max="11270" width="9.796875" customWidth="1"/>
    <col min="11271" max="11271" width="4" customWidth="1"/>
    <col min="11272" max="11272" width="3.6640625" customWidth="1"/>
    <col min="11273" max="11273" width="14.33203125" customWidth="1"/>
    <col min="11521" max="11524" width="9.796875" customWidth="1"/>
    <col min="11525" max="11525" width="11.1328125" customWidth="1"/>
    <col min="11526" max="11526" width="9.796875" customWidth="1"/>
    <col min="11527" max="11527" width="4" customWidth="1"/>
    <col min="11528" max="11528" width="3.6640625" customWidth="1"/>
    <col min="11529" max="11529" width="14.33203125" customWidth="1"/>
    <col min="11777" max="11780" width="9.796875" customWidth="1"/>
    <col min="11781" max="11781" width="11.1328125" customWidth="1"/>
    <col min="11782" max="11782" width="9.796875" customWidth="1"/>
    <col min="11783" max="11783" width="4" customWidth="1"/>
    <col min="11784" max="11784" width="3.6640625" customWidth="1"/>
    <col min="11785" max="11785" width="14.33203125" customWidth="1"/>
    <col min="12033" max="12036" width="9.796875" customWidth="1"/>
    <col min="12037" max="12037" width="11.1328125" customWidth="1"/>
    <col min="12038" max="12038" width="9.796875" customWidth="1"/>
    <col min="12039" max="12039" width="4" customWidth="1"/>
    <col min="12040" max="12040" width="3.6640625" customWidth="1"/>
    <col min="12041" max="12041" width="14.33203125" customWidth="1"/>
    <col min="12289" max="12292" width="9.796875" customWidth="1"/>
    <col min="12293" max="12293" width="11.1328125" customWidth="1"/>
    <col min="12294" max="12294" width="9.796875" customWidth="1"/>
    <col min="12295" max="12295" width="4" customWidth="1"/>
    <col min="12296" max="12296" width="3.6640625" customWidth="1"/>
    <col min="12297" max="12297" width="14.33203125" customWidth="1"/>
    <col min="12545" max="12548" width="9.796875" customWidth="1"/>
    <col min="12549" max="12549" width="11.1328125" customWidth="1"/>
    <col min="12550" max="12550" width="9.796875" customWidth="1"/>
    <col min="12551" max="12551" width="4" customWidth="1"/>
    <col min="12552" max="12552" width="3.6640625" customWidth="1"/>
    <col min="12553" max="12553" width="14.33203125" customWidth="1"/>
    <col min="12801" max="12804" width="9.796875" customWidth="1"/>
    <col min="12805" max="12805" width="11.1328125" customWidth="1"/>
    <col min="12806" max="12806" width="9.796875" customWidth="1"/>
    <col min="12807" max="12807" width="4" customWidth="1"/>
    <col min="12808" max="12808" width="3.6640625" customWidth="1"/>
    <col min="12809" max="12809" width="14.33203125" customWidth="1"/>
    <col min="13057" max="13060" width="9.796875" customWidth="1"/>
    <col min="13061" max="13061" width="11.1328125" customWidth="1"/>
    <col min="13062" max="13062" width="9.796875" customWidth="1"/>
    <col min="13063" max="13063" width="4" customWidth="1"/>
    <col min="13064" max="13064" width="3.6640625" customWidth="1"/>
    <col min="13065" max="13065" width="14.33203125" customWidth="1"/>
    <col min="13313" max="13316" width="9.796875" customWidth="1"/>
    <col min="13317" max="13317" width="11.1328125" customWidth="1"/>
    <col min="13318" max="13318" width="9.796875" customWidth="1"/>
    <col min="13319" max="13319" width="4" customWidth="1"/>
    <col min="13320" max="13320" width="3.6640625" customWidth="1"/>
    <col min="13321" max="13321" width="14.33203125" customWidth="1"/>
    <col min="13569" max="13572" width="9.796875" customWidth="1"/>
    <col min="13573" max="13573" width="11.1328125" customWidth="1"/>
    <col min="13574" max="13574" width="9.796875" customWidth="1"/>
    <col min="13575" max="13575" width="4" customWidth="1"/>
    <col min="13576" max="13576" width="3.6640625" customWidth="1"/>
    <col min="13577" max="13577" width="14.33203125" customWidth="1"/>
    <col min="13825" max="13828" width="9.796875" customWidth="1"/>
    <col min="13829" max="13829" width="11.1328125" customWidth="1"/>
    <col min="13830" max="13830" width="9.796875" customWidth="1"/>
    <col min="13831" max="13831" width="4" customWidth="1"/>
    <col min="13832" max="13832" width="3.6640625" customWidth="1"/>
    <col min="13833" max="13833" width="14.33203125" customWidth="1"/>
    <col min="14081" max="14084" width="9.796875" customWidth="1"/>
    <col min="14085" max="14085" width="11.1328125" customWidth="1"/>
    <col min="14086" max="14086" width="9.796875" customWidth="1"/>
    <col min="14087" max="14087" width="4" customWidth="1"/>
    <col min="14088" max="14088" width="3.6640625" customWidth="1"/>
    <col min="14089" max="14089" width="14.33203125" customWidth="1"/>
    <col min="14337" max="14340" width="9.796875" customWidth="1"/>
    <col min="14341" max="14341" width="11.1328125" customWidth="1"/>
    <col min="14342" max="14342" width="9.796875" customWidth="1"/>
    <col min="14343" max="14343" width="4" customWidth="1"/>
    <col min="14344" max="14344" width="3.6640625" customWidth="1"/>
    <col min="14345" max="14345" width="14.33203125" customWidth="1"/>
    <col min="14593" max="14596" width="9.796875" customWidth="1"/>
    <col min="14597" max="14597" width="11.1328125" customWidth="1"/>
    <col min="14598" max="14598" width="9.796875" customWidth="1"/>
    <col min="14599" max="14599" width="4" customWidth="1"/>
    <col min="14600" max="14600" width="3.6640625" customWidth="1"/>
    <col min="14601" max="14601" width="14.33203125" customWidth="1"/>
    <col min="14849" max="14852" width="9.796875" customWidth="1"/>
    <col min="14853" max="14853" width="11.1328125" customWidth="1"/>
    <col min="14854" max="14854" width="9.796875" customWidth="1"/>
    <col min="14855" max="14855" width="4" customWidth="1"/>
    <col min="14856" max="14856" width="3.6640625" customWidth="1"/>
    <col min="14857" max="14857" width="14.33203125" customWidth="1"/>
    <col min="15105" max="15108" width="9.796875" customWidth="1"/>
    <col min="15109" max="15109" width="11.1328125" customWidth="1"/>
    <col min="15110" max="15110" width="9.796875" customWidth="1"/>
    <col min="15111" max="15111" width="4" customWidth="1"/>
    <col min="15112" max="15112" width="3.6640625" customWidth="1"/>
    <col min="15113" max="15113" width="14.33203125" customWidth="1"/>
    <col min="15361" max="15364" width="9.796875" customWidth="1"/>
    <col min="15365" max="15365" width="11.1328125" customWidth="1"/>
    <col min="15366" max="15366" width="9.796875" customWidth="1"/>
    <col min="15367" max="15367" width="4" customWidth="1"/>
    <col min="15368" max="15368" width="3.6640625" customWidth="1"/>
    <col min="15369" max="15369" width="14.33203125" customWidth="1"/>
    <col min="15617" max="15620" width="9.796875" customWidth="1"/>
    <col min="15621" max="15621" width="11.1328125" customWidth="1"/>
    <col min="15622" max="15622" width="9.796875" customWidth="1"/>
    <col min="15623" max="15623" width="4" customWidth="1"/>
    <col min="15624" max="15624" width="3.6640625" customWidth="1"/>
    <col min="15625" max="15625" width="14.33203125" customWidth="1"/>
    <col min="15873" max="15876" width="9.796875" customWidth="1"/>
    <col min="15877" max="15877" width="11.1328125" customWidth="1"/>
    <col min="15878" max="15878" width="9.796875" customWidth="1"/>
    <col min="15879" max="15879" width="4" customWidth="1"/>
    <col min="15880" max="15880" width="3.6640625" customWidth="1"/>
    <col min="15881" max="15881" width="14.33203125" customWidth="1"/>
    <col min="16129" max="16132" width="9.796875" customWidth="1"/>
    <col min="16133" max="16133" width="11.1328125" customWidth="1"/>
    <col min="16134" max="16134" width="9.796875" customWidth="1"/>
    <col min="16135" max="16135" width="4" customWidth="1"/>
    <col min="16136" max="16136" width="3.6640625" customWidth="1"/>
    <col min="16137" max="16137" width="14.33203125" customWidth="1"/>
  </cols>
  <sheetData>
    <row r="1" spans="1:11" x14ac:dyDescent="0.25">
      <c r="A1" s="1" t="s">
        <v>2260</v>
      </c>
    </row>
    <row r="2" spans="1:11" ht="17.45" customHeight="1" thickBot="1" x14ac:dyDescent="0.3">
      <c r="C2" s="473" t="str">
        <f>基本データ!C7</f>
        <v>京都府小学生陸上競技選手権大会丹後予選会(非公認)</v>
      </c>
      <c r="D2" s="474"/>
      <c r="E2" s="474"/>
      <c r="F2" s="475"/>
      <c r="G2" s="476"/>
      <c r="H2" s="477"/>
      <c r="I2" s="477"/>
      <c r="J2" s="468" t="s">
        <v>2261</v>
      </c>
      <c r="K2" s="478"/>
    </row>
    <row r="3" spans="1:11" ht="18.600000000000001" customHeight="1" x14ac:dyDescent="0.25">
      <c r="A3" s="401" t="s">
        <v>2262</v>
      </c>
      <c r="B3" s="402"/>
      <c r="C3" s="402"/>
      <c r="D3" s="402"/>
      <c r="E3" s="403" t="s">
        <v>2263</v>
      </c>
      <c r="F3" s="404" t="s">
        <v>2264</v>
      </c>
      <c r="G3" s="402"/>
      <c r="H3" s="402"/>
      <c r="I3" s="402"/>
      <c r="J3" s="478"/>
      <c r="K3" s="478"/>
    </row>
    <row r="4" spans="1:11" ht="13.15" thickBot="1" x14ac:dyDescent="0.3">
      <c r="A4" s="402"/>
      <c r="B4" s="402"/>
      <c r="C4" s="402"/>
      <c r="D4" s="402"/>
      <c r="E4" s="405">
        <f>基本データ!J23</f>
        <v>0</v>
      </c>
      <c r="F4" s="406">
        <f>E4*500</f>
        <v>0</v>
      </c>
      <c r="G4" s="402"/>
      <c r="H4" s="402"/>
      <c r="I4" s="402"/>
      <c r="J4" s="478"/>
      <c r="K4" s="478"/>
    </row>
    <row r="5" spans="1:11" x14ac:dyDescent="0.25">
      <c r="A5" s="402"/>
      <c r="B5" s="402"/>
      <c r="C5" s="402"/>
      <c r="D5" s="402"/>
      <c r="E5" s="402"/>
      <c r="F5" s="407"/>
      <c r="G5" s="402"/>
      <c r="H5" s="402"/>
      <c r="I5" s="402"/>
      <c r="J5" s="478"/>
      <c r="K5" s="478"/>
    </row>
    <row r="6" spans="1:11" ht="19.25" customHeight="1" x14ac:dyDescent="0.25">
      <c r="A6" s="401" t="s">
        <v>2265</v>
      </c>
      <c r="B6" s="402"/>
      <c r="C6" s="402"/>
      <c r="D6" s="402"/>
      <c r="E6" s="402"/>
      <c r="F6" s="407"/>
      <c r="G6" s="402"/>
      <c r="H6" s="402"/>
      <c r="I6" s="402"/>
      <c r="J6" s="478"/>
      <c r="K6" s="478"/>
    </row>
    <row r="7" spans="1:11" x14ac:dyDescent="0.25">
      <c r="A7" s="13" t="s">
        <v>48</v>
      </c>
      <c r="B7" s="479" t="s">
        <v>98</v>
      </c>
      <c r="C7" s="480"/>
      <c r="J7" s="400"/>
      <c r="K7" s="400"/>
    </row>
    <row r="8" spans="1:11" x14ac:dyDescent="0.25">
      <c r="A8" s="408"/>
      <c r="B8" s="481"/>
      <c r="C8" s="482"/>
      <c r="D8" s="409" t="s">
        <v>2266</v>
      </c>
      <c r="J8" s="400"/>
      <c r="K8" s="400"/>
    </row>
    <row r="9" spans="1:11" x14ac:dyDescent="0.25">
      <c r="A9" s="410"/>
      <c r="B9" s="470"/>
      <c r="C9" s="471"/>
      <c r="D9" s="409"/>
      <c r="J9" s="400"/>
      <c r="K9" s="400"/>
    </row>
    <row r="10" spans="1:11" x14ac:dyDescent="0.25">
      <c r="A10" s="410"/>
      <c r="B10" s="470"/>
      <c r="C10" s="471"/>
      <c r="D10" s="409"/>
      <c r="J10" s="400"/>
      <c r="K10" s="400"/>
    </row>
    <row r="11" spans="1:11" x14ac:dyDescent="0.25">
      <c r="A11" s="410"/>
      <c r="B11" s="470"/>
      <c r="C11" s="471"/>
      <c r="D11" s="409"/>
      <c r="J11" s="400"/>
      <c r="K11" s="400"/>
    </row>
    <row r="12" spans="1:11" x14ac:dyDescent="0.25">
      <c r="A12" s="410"/>
      <c r="B12" s="470"/>
      <c r="C12" s="471"/>
      <c r="D12" s="409"/>
      <c r="J12" s="400"/>
      <c r="K12" s="400"/>
    </row>
    <row r="13" spans="1:11" x14ac:dyDescent="0.25">
      <c r="A13" s="410"/>
      <c r="B13" s="470"/>
      <c r="C13" s="471"/>
      <c r="D13" s="409"/>
      <c r="J13" s="400"/>
      <c r="K13" s="400"/>
    </row>
    <row r="14" spans="1:11" x14ac:dyDescent="0.25">
      <c r="A14" s="410"/>
      <c r="B14" s="470"/>
      <c r="C14" s="471"/>
      <c r="D14" s="409"/>
      <c r="J14" s="400"/>
      <c r="K14" s="400"/>
    </row>
    <row r="15" spans="1:11" x14ac:dyDescent="0.25">
      <c r="A15" s="410"/>
      <c r="B15" s="470"/>
      <c r="C15" s="471"/>
      <c r="D15" s="409"/>
      <c r="J15" s="400"/>
      <c r="K15" s="400"/>
    </row>
    <row r="16" spans="1:11" x14ac:dyDescent="0.25">
      <c r="A16" s="410"/>
      <c r="B16" s="470"/>
      <c r="C16" s="471"/>
      <c r="D16" s="409"/>
      <c r="J16" s="400"/>
      <c r="K16" s="400"/>
    </row>
    <row r="17" spans="1:13" x14ac:dyDescent="0.25">
      <c r="A17" s="410"/>
      <c r="B17" s="470"/>
      <c r="C17" s="471"/>
      <c r="D17" s="409"/>
      <c r="J17" s="400"/>
      <c r="K17" s="400"/>
    </row>
    <row r="18" spans="1:13" x14ac:dyDescent="0.25">
      <c r="A18" s="410"/>
      <c r="B18" s="470"/>
      <c r="C18" s="471"/>
      <c r="D18" s="409"/>
      <c r="J18" s="400"/>
      <c r="K18" s="400"/>
    </row>
    <row r="19" spans="1:13" x14ac:dyDescent="0.25">
      <c r="A19" s="410"/>
      <c r="B19" s="470"/>
      <c r="C19" s="471"/>
      <c r="D19" s="409"/>
      <c r="J19" s="400"/>
      <c r="K19" s="400"/>
    </row>
    <row r="20" spans="1:13" x14ac:dyDescent="0.25">
      <c r="A20" s="410"/>
      <c r="B20" s="470"/>
      <c r="C20" s="471"/>
      <c r="D20" s="409"/>
      <c r="J20" s="400"/>
      <c r="K20" s="400"/>
    </row>
    <row r="21" spans="1:13" x14ac:dyDescent="0.25">
      <c r="A21" s="410"/>
      <c r="B21" s="470"/>
      <c r="C21" s="471"/>
      <c r="D21" s="409"/>
      <c r="J21" s="400"/>
      <c r="K21" s="400"/>
    </row>
    <row r="22" spans="1:13" x14ac:dyDescent="0.25">
      <c r="A22" s="410"/>
      <c r="B22" s="470"/>
      <c r="C22" s="471"/>
      <c r="D22" s="409"/>
      <c r="J22" s="400"/>
      <c r="K22" s="400"/>
    </row>
    <row r="23" spans="1:13" x14ac:dyDescent="0.25">
      <c r="A23" s="410"/>
      <c r="B23" s="470"/>
      <c r="C23" s="471"/>
      <c r="D23" s="409"/>
      <c r="J23" s="400"/>
      <c r="K23" s="400"/>
    </row>
    <row r="24" spans="1:13" x14ac:dyDescent="0.25">
      <c r="A24" s="410"/>
      <c r="B24" s="470"/>
      <c r="C24" s="471"/>
      <c r="D24" s="409"/>
      <c r="J24" s="400"/>
      <c r="K24" s="400"/>
    </row>
    <row r="25" spans="1:13" x14ac:dyDescent="0.25">
      <c r="A25" s="410"/>
      <c r="B25" s="470"/>
      <c r="C25" s="471"/>
      <c r="D25" s="409"/>
      <c r="J25" s="400"/>
      <c r="K25" s="400"/>
    </row>
    <row r="26" spans="1:13" ht="13.15" thickBot="1" x14ac:dyDescent="0.3">
      <c r="A26" s="36"/>
      <c r="B26" s="36"/>
      <c r="C26" s="36"/>
      <c r="D26" s="36"/>
      <c r="E26" s="36"/>
      <c r="F26" s="411"/>
      <c r="H26" s="114"/>
      <c r="I26" s="114"/>
      <c r="J26" s="400"/>
      <c r="K26" s="400"/>
    </row>
    <row r="27" spans="1:13" x14ac:dyDescent="0.25">
      <c r="A27" s="412"/>
      <c r="B27" s="472"/>
      <c r="C27" s="472"/>
      <c r="D27" s="412"/>
      <c r="E27" s="403" t="s">
        <v>2267</v>
      </c>
      <c r="F27" s="404" t="s">
        <v>2264</v>
      </c>
      <c r="G27" s="402"/>
      <c r="H27" s="402"/>
      <c r="I27" s="402"/>
    </row>
    <row r="28" spans="1:13" ht="13.15" thickBot="1" x14ac:dyDescent="0.3">
      <c r="A28" s="402"/>
      <c r="B28" s="402"/>
      <c r="C28" s="402"/>
      <c r="D28" s="402"/>
      <c r="E28" s="413"/>
      <c r="F28" s="406">
        <f>E28*300</f>
        <v>0</v>
      </c>
      <c r="G28" s="468" t="s">
        <v>2290</v>
      </c>
      <c r="H28" s="469"/>
      <c r="I28" s="469"/>
      <c r="J28" s="469"/>
      <c r="K28" s="469"/>
    </row>
    <row r="29" spans="1:13" x14ac:dyDescent="0.25">
      <c r="A29" s="402"/>
      <c r="B29" s="402"/>
      <c r="C29" s="402"/>
      <c r="D29" s="402"/>
      <c r="E29" s="402"/>
      <c r="F29" s="407"/>
      <c r="G29" s="469"/>
      <c r="H29" s="469"/>
      <c r="I29" s="469"/>
      <c r="J29" s="469"/>
      <c r="K29" s="469"/>
    </row>
    <row r="30" spans="1:13" x14ac:dyDescent="0.25">
      <c r="A30" s="402"/>
      <c r="B30" s="402"/>
      <c r="C30" s="402"/>
      <c r="D30" s="402"/>
      <c r="E30" s="402"/>
      <c r="F30" s="407"/>
      <c r="G30" s="402"/>
      <c r="H30" s="402"/>
      <c r="I30" s="402"/>
      <c r="J30" s="400"/>
      <c r="K30" s="400"/>
      <c r="M30" s="414" t="s">
        <v>2268</v>
      </c>
    </row>
    <row r="31" spans="1:13" s="409" customFormat="1" ht="14.25" x14ac:dyDescent="0.3">
      <c r="A31" s="401" t="s">
        <v>2269</v>
      </c>
      <c r="B31" s="401"/>
      <c r="C31" s="401"/>
      <c r="D31" s="401"/>
      <c r="E31" s="401"/>
      <c r="F31" s="415"/>
      <c r="G31" s="401"/>
      <c r="H31" s="401"/>
      <c r="I31" s="401"/>
      <c r="M31" s="414" t="s">
        <v>2270</v>
      </c>
    </row>
    <row r="32" spans="1:13" x14ac:dyDescent="0.25">
      <c r="A32" s="416"/>
      <c r="B32" s="417" t="s">
        <v>1530</v>
      </c>
      <c r="C32" s="418" t="s">
        <v>1533</v>
      </c>
      <c r="D32" s="418" t="s">
        <v>2271</v>
      </c>
      <c r="E32" s="453" t="s">
        <v>2264</v>
      </c>
      <c r="F32" s="454"/>
      <c r="G32" s="402"/>
      <c r="H32" s="402"/>
      <c r="I32" s="402"/>
      <c r="M32" s="414" t="s">
        <v>2272</v>
      </c>
    </row>
    <row r="33" spans="1:24" x14ac:dyDescent="0.25">
      <c r="A33" s="419" t="s">
        <v>2273</v>
      </c>
      <c r="B33" s="420"/>
      <c r="C33" s="421"/>
      <c r="D33" s="421"/>
      <c r="E33" s="455">
        <f>B33*800+C33*800+D33*1600</f>
        <v>0</v>
      </c>
      <c r="F33" s="456"/>
      <c r="G33" s="402"/>
      <c r="H33" s="402"/>
      <c r="I33" s="402"/>
      <c r="M33" s="414"/>
    </row>
    <row r="34" spans="1:24" ht="13.15" thickBot="1" x14ac:dyDescent="0.3">
      <c r="A34" s="402"/>
      <c r="B34" s="402"/>
      <c r="C34" s="402"/>
      <c r="D34" s="402"/>
      <c r="E34" s="402"/>
      <c r="F34" s="422"/>
      <c r="G34" s="402"/>
      <c r="H34" s="409"/>
      <c r="I34" s="402"/>
      <c r="M34" s="1"/>
    </row>
    <row r="35" spans="1:24" ht="30.6" customHeight="1" thickBot="1" x14ac:dyDescent="0.35">
      <c r="A35" s="423" t="s">
        <v>2274</v>
      </c>
      <c r="B35" s="424"/>
      <c r="C35" s="424"/>
      <c r="D35" s="424"/>
      <c r="E35" s="457">
        <f>F4+E33+F28</f>
        <v>0</v>
      </c>
      <c r="F35" s="458"/>
      <c r="G35" s="409" t="s">
        <v>2275</v>
      </c>
      <c r="H35" s="402"/>
      <c r="I35" s="402"/>
      <c r="M35" s="1"/>
    </row>
    <row r="36" spans="1:24" x14ac:dyDescent="0.25">
      <c r="F36" s="425"/>
      <c r="M36" s="1"/>
    </row>
    <row r="37" spans="1:24" ht="13.15" thickBot="1" x14ac:dyDescent="0.3">
      <c r="A37" s="426" t="s">
        <v>2276</v>
      </c>
      <c r="B37" s="409"/>
      <c r="C37" s="409"/>
      <c r="D37" s="409"/>
      <c r="E37" s="409"/>
      <c r="F37" s="409"/>
    </row>
    <row r="38" spans="1:24" x14ac:dyDescent="0.25">
      <c r="A38" s="459" t="s">
        <v>2277</v>
      </c>
      <c r="B38" s="460"/>
      <c r="C38" s="460"/>
      <c r="D38" s="460"/>
      <c r="E38" s="460"/>
      <c r="F38" s="461"/>
      <c r="G38" s="427"/>
      <c r="H38" s="427"/>
      <c r="I38" s="427"/>
      <c r="J38" s="427"/>
      <c r="K38" s="427"/>
      <c r="L38" s="427"/>
      <c r="M38" s="427"/>
      <c r="N38" s="427"/>
      <c r="O38" s="427"/>
      <c r="P38" s="427"/>
      <c r="Q38" s="427"/>
      <c r="R38" s="427"/>
      <c r="S38" s="427"/>
      <c r="T38" s="427"/>
      <c r="U38" s="427"/>
      <c r="V38" s="427"/>
      <c r="W38" s="427"/>
      <c r="X38" s="427"/>
    </row>
    <row r="39" spans="1:24" x14ac:dyDescent="0.25">
      <c r="A39" s="462"/>
      <c r="B39" s="463"/>
      <c r="C39" s="463"/>
      <c r="D39" s="463"/>
      <c r="E39" s="463"/>
      <c r="F39" s="464"/>
      <c r="G39" s="427"/>
      <c r="H39" s="427"/>
      <c r="I39" s="427"/>
      <c r="J39" s="427"/>
      <c r="K39" s="427"/>
      <c r="L39" s="427"/>
      <c r="M39" s="427"/>
      <c r="N39" s="427"/>
      <c r="O39" s="427"/>
      <c r="P39" s="427"/>
      <c r="Q39" s="427"/>
      <c r="R39" s="427"/>
      <c r="S39" s="427"/>
      <c r="T39" s="427"/>
      <c r="U39" s="427"/>
      <c r="V39" s="427"/>
      <c r="W39" s="427"/>
      <c r="X39" s="427"/>
    </row>
    <row r="40" spans="1:24" x14ac:dyDescent="0.25">
      <c r="A40" s="465"/>
      <c r="B40" s="463"/>
      <c r="C40" s="463"/>
      <c r="D40" s="463"/>
      <c r="E40" s="463"/>
      <c r="F40" s="464"/>
      <c r="G40" s="427"/>
      <c r="H40" s="427"/>
      <c r="I40" s="427"/>
      <c r="J40" s="427"/>
      <c r="K40" s="427"/>
      <c r="L40" s="427"/>
      <c r="M40" s="427"/>
      <c r="N40" s="427"/>
      <c r="O40" s="427"/>
      <c r="P40" s="427"/>
      <c r="Q40" s="427"/>
      <c r="R40" s="427"/>
      <c r="S40" s="427"/>
      <c r="T40" s="427"/>
      <c r="U40" s="427"/>
      <c r="V40" s="427"/>
      <c r="W40" s="427"/>
      <c r="X40" s="427"/>
    </row>
    <row r="41" spans="1:24" x14ac:dyDescent="0.25">
      <c r="A41" s="428" t="s">
        <v>2278</v>
      </c>
      <c r="B41" s="429"/>
      <c r="C41" s="430"/>
      <c r="D41" s="429"/>
      <c r="E41" s="429"/>
      <c r="F41" s="431"/>
      <c r="G41" s="430"/>
      <c r="H41" s="432"/>
      <c r="I41" s="432"/>
      <c r="J41" s="433"/>
      <c r="K41" s="432"/>
      <c r="L41" s="432"/>
      <c r="M41" s="432"/>
      <c r="N41" s="432"/>
      <c r="O41" s="432"/>
      <c r="P41" s="432"/>
      <c r="Q41" s="432"/>
      <c r="R41" s="432"/>
      <c r="S41" s="432"/>
      <c r="T41" s="432"/>
      <c r="U41" s="432"/>
      <c r="V41" s="432"/>
      <c r="W41" s="432"/>
      <c r="X41" s="432"/>
    </row>
    <row r="42" spans="1:24" x14ac:dyDescent="0.25">
      <c r="A42" s="428" t="s">
        <v>2279</v>
      </c>
      <c r="B42" s="429"/>
      <c r="C42" s="430"/>
      <c r="D42" s="429"/>
      <c r="E42" s="429"/>
      <c r="F42" s="434"/>
      <c r="G42" s="430"/>
      <c r="H42" s="432"/>
      <c r="I42" s="432"/>
      <c r="J42" s="433"/>
      <c r="K42" s="432"/>
      <c r="L42" s="432"/>
      <c r="M42" s="432"/>
      <c r="N42" s="432"/>
      <c r="O42" s="432"/>
      <c r="P42" s="432"/>
      <c r="Q42" s="432"/>
      <c r="R42" s="432"/>
      <c r="S42" s="432"/>
      <c r="T42" s="432"/>
      <c r="U42" s="432"/>
      <c r="V42" s="432"/>
      <c r="W42" s="432"/>
      <c r="X42" s="432"/>
    </row>
    <row r="43" spans="1:24" x14ac:dyDescent="0.25">
      <c r="A43" s="435" t="s">
        <v>2310</v>
      </c>
      <c r="B43" s="429"/>
      <c r="C43" s="430"/>
      <c r="D43" s="429"/>
      <c r="E43" s="429"/>
      <c r="F43" s="434"/>
      <c r="G43" s="430"/>
      <c r="H43" s="432"/>
      <c r="I43" s="432"/>
      <c r="J43" s="433"/>
      <c r="K43" s="432"/>
      <c r="L43" s="432"/>
      <c r="M43" s="432"/>
      <c r="N43" s="432"/>
      <c r="O43" s="432"/>
      <c r="P43" s="432"/>
      <c r="Q43" s="432"/>
      <c r="R43" s="432"/>
      <c r="S43" s="432"/>
      <c r="T43" s="432"/>
      <c r="U43" s="432"/>
      <c r="V43" s="432"/>
      <c r="W43" s="432"/>
      <c r="X43" s="432"/>
    </row>
    <row r="44" spans="1:24" ht="13.15" thickBot="1" x14ac:dyDescent="0.3">
      <c r="A44" s="436" t="s">
        <v>2280</v>
      </c>
      <c r="B44" s="437"/>
      <c r="C44" s="438"/>
      <c r="D44" s="437"/>
      <c r="E44" s="437"/>
      <c r="F44" s="439"/>
      <c r="G44" s="430"/>
      <c r="H44" s="432"/>
      <c r="I44" s="432"/>
      <c r="J44" s="433"/>
      <c r="K44" s="432"/>
      <c r="L44" s="432"/>
      <c r="M44" s="432"/>
      <c r="N44" s="432"/>
      <c r="O44" s="432"/>
      <c r="P44" s="432"/>
      <c r="Q44" s="432"/>
      <c r="R44" s="432"/>
      <c r="S44" s="432"/>
      <c r="T44" s="432"/>
      <c r="U44" s="432"/>
      <c r="V44" s="432"/>
      <c r="W44" s="432"/>
      <c r="X44" s="432"/>
    </row>
    <row r="45" spans="1:24" x14ac:dyDescent="0.25">
      <c r="A45" s="426"/>
      <c r="B45" s="409"/>
      <c r="C45" s="409"/>
      <c r="D45" s="409"/>
      <c r="E45" s="409"/>
      <c r="F45" s="409"/>
    </row>
    <row r="46" spans="1:24" x14ac:dyDescent="0.25">
      <c r="A46" s="440" t="s">
        <v>2281</v>
      </c>
      <c r="B46" s="441"/>
      <c r="C46" s="441"/>
      <c r="D46" s="441"/>
      <c r="E46" s="441"/>
      <c r="F46" s="441"/>
      <c r="G46" s="442"/>
    </row>
    <row r="47" spans="1:24" x14ac:dyDescent="0.25">
      <c r="A47" s="441" t="s">
        <v>2282</v>
      </c>
      <c r="B47" s="441"/>
      <c r="C47" s="441" t="s">
        <v>2283</v>
      </c>
      <c r="D47" s="441"/>
      <c r="E47" s="441"/>
      <c r="F47" s="441"/>
      <c r="G47" s="442"/>
    </row>
    <row r="48" spans="1:24" x14ac:dyDescent="0.25">
      <c r="A48" s="441"/>
      <c r="B48" s="441"/>
      <c r="C48" s="441" t="s">
        <v>2284</v>
      </c>
      <c r="D48" s="441"/>
      <c r="E48" s="441"/>
      <c r="F48" s="441"/>
      <c r="G48" s="442"/>
    </row>
    <row r="49" spans="1:9" x14ac:dyDescent="0.25">
      <c r="A49" s="441"/>
      <c r="B49" s="441"/>
      <c r="C49" s="441" t="s">
        <v>2307</v>
      </c>
      <c r="D49" s="441"/>
      <c r="E49" s="441"/>
      <c r="F49" s="441"/>
      <c r="G49" s="442"/>
    </row>
    <row r="50" spans="1:9" x14ac:dyDescent="0.25">
      <c r="A50" s="441" t="s">
        <v>2285</v>
      </c>
      <c r="B50" s="441"/>
      <c r="C50" s="441" t="s">
        <v>2286</v>
      </c>
      <c r="D50" s="441"/>
      <c r="E50" s="441"/>
      <c r="F50" s="441"/>
      <c r="G50" s="442"/>
    </row>
    <row r="51" spans="1:9" ht="13.15" thickBot="1" x14ac:dyDescent="0.3">
      <c r="A51" s="440" t="s">
        <v>2287</v>
      </c>
      <c r="B51" s="441"/>
      <c r="C51" s="441"/>
      <c r="D51" s="441"/>
      <c r="E51" s="441"/>
      <c r="F51" s="441"/>
      <c r="G51" s="442"/>
    </row>
    <row r="52" spans="1:9" ht="30.6" customHeight="1" thickBot="1" x14ac:dyDescent="0.3">
      <c r="A52" s="443" t="s">
        <v>2288</v>
      </c>
      <c r="B52" s="424"/>
      <c r="C52" s="424"/>
      <c r="D52" s="424"/>
      <c r="E52" s="466"/>
      <c r="F52" s="467"/>
      <c r="G52" s="409"/>
      <c r="H52" s="402"/>
      <c r="I52" s="402"/>
    </row>
    <row r="54" spans="1:9" x14ac:dyDescent="0.25">
      <c r="A54" s="426"/>
      <c r="B54" s="409"/>
      <c r="C54" s="409"/>
      <c r="D54" s="409"/>
      <c r="E54" s="409"/>
      <c r="F54" s="409"/>
    </row>
    <row r="55" spans="1:9" x14ac:dyDescent="0.25">
      <c r="A55" s="426"/>
      <c r="B55" s="409"/>
      <c r="C55" s="409"/>
      <c r="D55" s="409"/>
      <c r="E55" s="409"/>
      <c r="F55" s="409"/>
    </row>
    <row r="56" spans="1:9" x14ac:dyDescent="0.25">
      <c r="A56" s="426"/>
      <c r="B56" s="409"/>
      <c r="C56" s="409"/>
      <c r="D56" s="409"/>
      <c r="E56" s="409"/>
      <c r="F56" s="409"/>
    </row>
    <row r="57" spans="1:9" x14ac:dyDescent="0.25">
      <c r="A57" s="426"/>
      <c r="B57" s="409"/>
      <c r="C57" s="409"/>
      <c r="D57" s="409"/>
      <c r="E57" s="409"/>
      <c r="F57" s="409"/>
    </row>
    <row r="58" spans="1:9" x14ac:dyDescent="0.25">
      <c r="A58" s="426"/>
      <c r="B58" s="409"/>
      <c r="C58" s="409"/>
      <c r="D58" s="409"/>
      <c r="E58" s="409"/>
      <c r="F58" s="409"/>
    </row>
    <row r="59" spans="1:9" x14ac:dyDescent="0.25">
      <c r="A59" s="426"/>
      <c r="B59" s="409"/>
      <c r="C59" s="409"/>
      <c r="D59" s="409"/>
      <c r="E59" s="409"/>
      <c r="F59" s="409"/>
    </row>
    <row r="60" spans="1:9" x14ac:dyDescent="0.25">
      <c r="A60" s="426"/>
      <c r="B60" s="409"/>
      <c r="C60" s="409"/>
      <c r="D60" s="409"/>
      <c r="E60" s="409"/>
      <c r="F60" s="409"/>
    </row>
    <row r="61" spans="1:9" x14ac:dyDescent="0.25">
      <c r="A61" s="426"/>
      <c r="B61" s="409"/>
      <c r="C61" s="409"/>
      <c r="D61" s="409"/>
      <c r="E61" s="409"/>
      <c r="F61" s="409"/>
    </row>
    <row r="62" spans="1:9" x14ac:dyDescent="0.25">
      <c r="A62" s="426"/>
      <c r="B62" s="409"/>
      <c r="C62" s="409"/>
      <c r="D62" s="409"/>
      <c r="E62" s="409"/>
      <c r="F62" s="409"/>
    </row>
    <row r="63" spans="1:9" x14ac:dyDescent="0.25">
      <c r="A63" s="426"/>
      <c r="B63" s="409"/>
      <c r="C63" s="409"/>
      <c r="D63" s="409"/>
      <c r="E63" s="409"/>
      <c r="F63" s="409"/>
    </row>
    <row r="64" spans="1:9" x14ac:dyDescent="0.25">
      <c r="A64" s="426"/>
      <c r="B64" s="409"/>
      <c r="C64" s="409"/>
      <c r="D64" s="409"/>
      <c r="E64" s="409"/>
      <c r="F64" s="409"/>
    </row>
    <row r="65" spans="1:6" x14ac:dyDescent="0.25">
      <c r="A65" s="426"/>
      <c r="B65" s="409"/>
      <c r="C65" s="409"/>
      <c r="D65" s="409"/>
      <c r="E65" s="409"/>
      <c r="F65" s="409"/>
    </row>
    <row r="66" spans="1:6" x14ac:dyDescent="0.25">
      <c r="A66" s="426"/>
      <c r="B66" s="409"/>
      <c r="C66" s="409"/>
      <c r="D66" s="409"/>
      <c r="E66" s="409"/>
      <c r="F66" s="409"/>
    </row>
    <row r="67" spans="1:6" x14ac:dyDescent="0.25">
      <c r="A67" s="426"/>
      <c r="B67" s="409"/>
      <c r="C67" s="409"/>
      <c r="D67" s="409"/>
      <c r="E67" s="409"/>
      <c r="F67" s="409"/>
    </row>
    <row r="68" spans="1:6" x14ac:dyDescent="0.25">
      <c r="A68" s="409"/>
      <c r="B68" s="409" t="s">
        <v>2289</v>
      </c>
      <c r="C68" s="409"/>
      <c r="D68" s="409"/>
      <c r="E68" s="409"/>
      <c r="F68" s="409"/>
    </row>
  </sheetData>
  <mergeCells count="29">
    <mergeCell ref="B15:C15"/>
    <mergeCell ref="C2:F2"/>
    <mergeCell ref="G2:I2"/>
    <mergeCell ref="J2:K6"/>
    <mergeCell ref="B7:C7"/>
    <mergeCell ref="B8:C8"/>
    <mergeCell ref="B9:C9"/>
    <mergeCell ref="B10:C10"/>
    <mergeCell ref="B11:C11"/>
    <mergeCell ref="B12:C12"/>
    <mergeCell ref="B13:C13"/>
    <mergeCell ref="B14:C14"/>
    <mergeCell ref="G28:K29"/>
    <mergeCell ref="B16:C16"/>
    <mergeCell ref="B17:C17"/>
    <mergeCell ref="B18:C18"/>
    <mergeCell ref="B19:C19"/>
    <mergeCell ref="B20:C20"/>
    <mergeCell ref="B21:C21"/>
    <mergeCell ref="B22:C22"/>
    <mergeCell ref="B23:C23"/>
    <mergeCell ref="B24:C24"/>
    <mergeCell ref="B25:C25"/>
    <mergeCell ref="B27:C27"/>
    <mergeCell ref="E32:F32"/>
    <mergeCell ref="E33:F33"/>
    <mergeCell ref="E35:F35"/>
    <mergeCell ref="A38:F40"/>
    <mergeCell ref="E52:F52"/>
  </mergeCells>
  <phoneticPr fontId="2"/>
  <dataValidations count="3">
    <dataValidation type="list" allowBlank="1" showInputMessage="1" showErrorMessage="1" sqref="E65588:F65588 JA65588:JB65588 SW65588:SX65588 ACS65588:ACT65588 AMO65588:AMP65588 AWK65588:AWL65588 BGG65588:BGH65588 BQC65588:BQD65588 BZY65588:BZZ65588 CJU65588:CJV65588 CTQ65588:CTR65588 DDM65588:DDN65588 DNI65588:DNJ65588 DXE65588:DXF65588 EHA65588:EHB65588 EQW65588:EQX65588 FAS65588:FAT65588 FKO65588:FKP65588 FUK65588:FUL65588 GEG65588:GEH65588 GOC65588:GOD65588 GXY65588:GXZ65588 HHU65588:HHV65588 HRQ65588:HRR65588 IBM65588:IBN65588 ILI65588:ILJ65588 IVE65588:IVF65588 JFA65588:JFB65588 JOW65588:JOX65588 JYS65588:JYT65588 KIO65588:KIP65588 KSK65588:KSL65588 LCG65588:LCH65588 LMC65588:LMD65588 LVY65588:LVZ65588 MFU65588:MFV65588 MPQ65588:MPR65588 MZM65588:MZN65588 NJI65588:NJJ65588 NTE65588:NTF65588 ODA65588:ODB65588 OMW65588:OMX65588 OWS65588:OWT65588 PGO65588:PGP65588 PQK65588:PQL65588 QAG65588:QAH65588 QKC65588:QKD65588 QTY65588:QTZ65588 RDU65588:RDV65588 RNQ65588:RNR65588 RXM65588:RXN65588 SHI65588:SHJ65588 SRE65588:SRF65588 TBA65588:TBB65588 TKW65588:TKX65588 TUS65588:TUT65588 UEO65588:UEP65588 UOK65588:UOL65588 UYG65588:UYH65588 VIC65588:VID65588 VRY65588:VRZ65588 WBU65588:WBV65588 WLQ65588:WLR65588 WVM65588:WVN65588 E131124:F131124 JA131124:JB131124 SW131124:SX131124 ACS131124:ACT131124 AMO131124:AMP131124 AWK131124:AWL131124 BGG131124:BGH131124 BQC131124:BQD131124 BZY131124:BZZ131124 CJU131124:CJV131124 CTQ131124:CTR131124 DDM131124:DDN131124 DNI131124:DNJ131124 DXE131124:DXF131124 EHA131124:EHB131124 EQW131124:EQX131124 FAS131124:FAT131124 FKO131124:FKP131124 FUK131124:FUL131124 GEG131124:GEH131124 GOC131124:GOD131124 GXY131124:GXZ131124 HHU131124:HHV131124 HRQ131124:HRR131124 IBM131124:IBN131124 ILI131124:ILJ131124 IVE131124:IVF131124 JFA131124:JFB131124 JOW131124:JOX131124 JYS131124:JYT131124 KIO131124:KIP131124 KSK131124:KSL131124 LCG131124:LCH131124 LMC131124:LMD131124 LVY131124:LVZ131124 MFU131124:MFV131124 MPQ131124:MPR131124 MZM131124:MZN131124 NJI131124:NJJ131124 NTE131124:NTF131124 ODA131124:ODB131124 OMW131124:OMX131124 OWS131124:OWT131124 PGO131124:PGP131124 PQK131124:PQL131124 QAG131124:QAH131124 QKC131124:QKD131124 QTY131124:QTZ131124 RDU131124:RDV131124 RNQ131124:RNR131124 RXM131124:RXN131124 SHI131124:SHJ131124 SRE131124:SRF131124 TBA131124:TBB131124 TKW131124:TKX131124 TUS131124:TUT131124 UEO131124:UEP131124 UOK131124:UOL131124 UYG131124:UYH131124 VIC131124:VID131124 VRY131124:VRZ131124 WBU131124:WBV131124 WLQ131124:WLR131124 WVM131124:WVN131124 E196660:F196660 JA196660:JB196660 SW196660:SX196660 ACS196660:ACT196660 AMO196660:AMP196660 AWK196660:AWL196660 BGG196660:BGH196660 BQC196660:BQD196660 BZY196660:BZZ196660 CJU196660:CJV196660 CTQ196660:CTR196660 DDM196660:DDN196660 DNI196660:DNJ196660 DXE196660:DXF196660 EHA196660:EHB196660 EQW196660:EQX196660 FAS196660:FAT196660 FKO196660:FKP196660 FUK196660:FUL196660 GEG196660:GEH196660 GOC196660:GOD196660 GXY196660:GXZ196660 HHU196660:HHV196660 HRQ196660:HRR196660 IBM196660:IBN196660 ILI196660:ILJ196660 IVE196660:IVF196660 JFA196660:JFB196660 JOW196660:JOX196660 JYS196660:JYT196660 KIO196660:KIP196660 KSK196660:KSL196660 LCG196660:LCH196660 LMC196660:LMD196660 LVY196660:LVZ196660 MFU196660:MFV196660 MPQ196660:MPR196660 MZM196660:MZN196660 NJI196660:NJJ196660 NTE196660:NTF196660 ODA196660:ODB196660 OMW196660:OMX196660 OWS196660:OWT196660 PGO196660:PGP196660 PQK196660:PQL196660 QAG196660:QAH196660 QKC196660:QKD196660 QTY196660:QTZ196660 RDU196660:RDV196660 RNQ196660:RNR196660 RXM196660:RXN196660 SHI196660:SHJ196660 SRE196660:SRF196660 TBA196660:TBB196660 TKW196660:TKX196660 TUS196660:TUT196660 UEO196660:UEP196660 UOK196660:UOL196660 UYG196660:UYH196660 VIC196660:VID196660 VRY196660:VRZ196660 WBU196660:WBV196660 WLQ196660:WLR196660 WVM196660:WVN196660 E262196:F262196 JA262196:JB262196 SW262196:SX262196 ACS262196:ACT262196 AMO262196:AMP262196 AWK262196:AWL262196 BGG262196:BGH262196 BQC262196:BQD262196 BZY262196:BZZ262196 CJU262196:CJV262196 CTQ262196:CTR262196 DDM262196:DDN262196 DNI262196:DNJ262196 DXE262196:DXF262196 EHA262196:EHB262196 EQW262196:EQX262196 FAS262196:FAT262196 FKO262196:FKP262196 FUK262196:FUL262196 GEG262196:GEH262196 GOC262196:GOD262196 GXY262196:GXZ262196 HHU262196:HHV262196 HRQ262196:HRR262196 IBM262196:IBN262196 ILI262196:ILJ262196 IVE262196:IVF262196 JFA262196:JFB262196 JOW262196:JOX262196 JYS262196:JYT262196 KIO262196:KIP262196 KSK262196:KSL262196 LCG262196:LCH262196 LMC262196:LMD262196 LVY262196:LVZ262196 MFU262196:MFV262196 MPQ262196:MPR262196 MZM262196:MZN262196 NJI262196:NJJ262196 NTE262196:NTF262196 ODA262196:ODB262196 OMW262196:OMX262196 OWS262196:OWT262196 PGO262196:PGP262196 PQK262196:PQL262196 QAG262196:QAH262196 QKC262196:QKD262196 QTY262196:QTZ262196 RDU262196:RDV262196 RNQ262196:RNR262196 RXM262196:RXN262196 SHI262196:SHJ262196 SRE262196:SRF262196 TBA262196:TBB262196 TKW262196:TKX262196 TUS262196:TUT262196 UEO262196:UEP262196 UOK262196:UOL262196 UYG262196:UYH262196 VIC262196:VID262196 VRY262196:VRZ262196 WBU262196:WBV262196 WLQ262196:WLR262196 WVM262196:WVN262196 E327732:F327732 JA327732:JB327732 SW327732:SX327732 ACS327732:ACT327732 AMO327732:AMP327732 AWK327732:AWL327732 BGG327732:BGH327732 BQC327732:BQD327732 BZY327732:BZZ327732 CJU327732:CJV327732 CTQ327732:CTR327732 DDM327732:DDN327732 DNI327732:DNJ327732 DXE327732:DXF327732 EHA327732:EHB327732 EQW327732:EQX327732 FAS327732:FAT327732 FKO327732:FKP327732 FUK327732:FUL327732 GEG327732:GEH327732 GOC327732:GOD327732 GXY327732:GXZ327732 HHU327732:HHV327732 HRQ327732:HRR327732 IBM327732:IBN327732 ILI327732:ILJ327732 IVE327732:IVF327732 JFA327732:JFB327732 JOW327732:JOX327732 JYS327732:JYT327732 KIO327732:KIP327732 KSK327732:KSL327732 LCG327732:LCH327732 LMC327732:LMD327732 LVY327732:LVZ327732 MFU327732:MFV327732 MPQ327732:MPR327732 MZM327732:MZN327732 NJI327732:NJJ327732 NTE327732:NTF327732 ODA327732:ODB327732 OMW327732:OMX327732 OWS327732:OWT327732 PGO327732:PGP327732 PQK327732:PQL327732 QAG327732:QAH327732 QKC327732:QKD327732 QTY327732:QTZ327732 RDU327732:RDV327732 RNQ327732:RNR327732 RXM327732:RXN327732 SHI327732:SHJ327732 SRE327732:SRF327732 TBA327732:TBB327732 TKW327732:TKX327732 TUS327732:TUT327732 UEO327732:UEP327732 UOK327732:UOL327732 UYG327732:UYH327732 VIC327732:VID327732 VRY327732:VRZ327732 WBU327732:WBV327732 WLQ327732:WLR327732 WVM327732:WVN327732 E393268:F393268 JA393268:JB393268 SW393268:SX393268 ACS393268:ACT393268 AMO393268:AMP393268 AWK393268:AWL393268 BGG393268:BGH393268 BQC393268:BQD393268 BZY393268:BZZ393268 CJU393268:CJV393268 CTQ393268:CTR393268 DDM393268:DDN393268 DNI393268:DNJ393268 DXE393268:DXF393268 EHA393268:EHB393268 EQW393268:EQX393268 FAS393268:FAT393268 FKO393268:FKP393268 FUK393268:FUL393268 GEG393268:GEH393268 GOC393268:GOD393268 GXY393268:GXZ393268 HHU393268:HHV393268 HRQ393268:HRR393268 IBM393268:IBN393268 ILI393268:ILJ393268 IVE393268:IVF393268 JFA393268:JFB393268 JOW393268:JOX393268 JYS393268:JYT393268 KIO393268:KIP393268 KSK393268:KSL393268 LCG393268:LCH393268 LMC393268:LMD393268 LVY393268:LVZ393268 MFU393268:MFV393268 MPQ393268:MPR393268 MZM393268:MZN393268 NJI393268:NJJ393268 NTE393268:NTF393268 ODA393268:ODB393268 OMW393268:OMX393268 OWS393268:OWT393268 PGO393268:PGP393268 PQK393268:PQL393268 QAG393268:QAH393268 QKC393268:QKD393268 QTY393268:QTZ393268 RDU393268:RDV393268 RNQ393268:RNR393268 RXM393268:RXN393268 SHI393268:SHJ393268 SRE393268:SRF393268 TBA393268:TBB393268 TKW393268:TKX393268 TUS393268:TUT393268 UEO393268:UEP393268 UOK393268:UOL393268 UYG393268:UYH393268 VIC393268:VID393268 VRY393268:VRZ393268 WBU393268:WBV393268 WLQ393268:WLR393268 WVM393268:WVN393268 E458804:F458804 JA458804:JB458804 SW458804:SX458804 ACS458804:ACT458804 AMO458804:AMP458804 AWK458804:AWL458804 BGG458804:BGH458804 BQC458804:BQD458804 BZY458804:BZZ458804 CJU458804:CJV458804 CTQ458804:CTR458804 DDM458804:DDN458804 DNI458804:DNJ458804 DXE458804:DXF458804 EHA458804:EHB458804 EQW458804:EQX458804 FAS458804:FAT458804 FKO458804:FKP458804 FUK458804:FUL458804 GEG458804:GEH458804 GOC458804:GOD458804 GXY458804:GXZ458804 HHU458804:HHV458804 HRQ458804:HRR458804 IBM458804:IBN458804 ILI458804:ILJ458804 IVE458804:IVF458804 JFA458804:JFB458804 JOW458804:JOX458804 JYS458804:JYT458804 KIO458804:KIP458804 KSK458804:KSL458804 LCG458804:LCH458804 LMC458804:LMD458804 LVY458804:LVZ458804 MFU458804:MFV458804 MPQ458804:MPR458804 MZM458804:MZN458804 NJI458804:NJJ458804 NTE458804:NTF458804 ODA458804:ODB458804 OMW458804:OMX458804 OWS458804:OWT458804 PGO458804:PGP458804 PQK458804:PQL458804 QAG458804:QAH458804 QKC458804:QKD458804 QTY458804:QTZ458804 RDU458804:RDV458804 RNQ458804:RNR458804 RXM458804:RXN458804 SHI458804:SHJ458804 SRE458804:SRF458804 TBA458804:TBB458804 TKW458804:TKX458804 TUS458804:TUT458804 UEO458804:UEP458804 UOK458804:UOL458804 UYG458804:UYH458804 VIC458804:VID458804 VRY458804:VRZ458804 WBU458804:WBV458804 WLQ458804:WLR458804 WVM458804:WVN458804 E524340:F524340 JA524340:JB524340 SW524340:SX524340 ACS524340:ACT524340 AMO524340:AMP524340 AWK524340:AWL524340 BGG524340:BGH524340 BQC524340:BQD524340 BZY524340:BZZ524340 CJU524340:CJV524340 CTQ524340:CTR524340 DDM524340:DDN524340 DNI524340:DNJ524340 DXE524340:DXF524340 EHA524340:EHB524340 EQW524340:EQX524340 FAS524340:FAT524340 FKO524340:FKP524340 FUK524340:FUL524340 GEG524340:GEH524340 GOC524340:GOD524340 GXY524340:GXZ524340 HHU524340:HHV524340 HRQ524340:HRR524340 IBM524340:IBN524340 ILI524340:ILJ524340 IVE524340:IVF524340 JFA524340:JFB524340 JOW524340:JOX524340 JYS524340:JYT524340 KIO524340:KIP524340 KSK524340:KSL524340 LCG524340:LCH524340 LMC524340:LMD524340 LVY524340:LVZ524340 MFU524340:MFV524340 MPQ524340:MPR524340 MZM524340:MZN524340 NJI524340:NJJ524340 NTE524340:NTF524340 ODA524340:ODB524340 OMW524340:OMX524340 OWS524340:OWT524340 PGO524340:PGP524340 PQK524340:PQL524340 QAG524340:QAH524340 QKC524340:QKD524340 QTY524340:QTZ524340 RDU524340:RDV524340 RNQ524340:RNR524340 RXM524340:RXN524340 SHI524340:SHJ524340 SRE524340:SRF524340 TBA524340:TBB524340 TKW524340:TKX524340 TUS524340:TUT524340 UEO524340:UEP524340 UOK524340:UOL524340 UYG524340:UYH524340 VIC524340:VID524340 VRY524340:VRZ524340 WBU524340:WBV524340 WLQ524340:WLR524340 WVM524340:WVN524340 E589876:F589876 JA589876:JB589876 SW589876:SX589876 ACS589876:ACT589876 AMO589876:AMP589876 AWK589876:AWL589876 BGG589876:BGH589876 BQC589876:BQD589876 BZY589876:BZZ589876 CJU589876:CJV589876 CTQ589876:CTR589876 DDM589876:DDN589876 DNI589876:DNJ589876 DXE589876:DXF589876 EHA589876:EHB589876 EQW589876:EQX589876 FAS589876:FAT589876 FKO589876:FKP589876 FUK589876:FUL589876 GEG589876:GEH589876 GOC589876:GOD589876 GXY589876:GXZ589876 HHU589876:HHV589876 HRQ589876:HRR589876 IBM589876:IBN589876 ILI589876:ILJ589876 IVE589876:IVF589876 JFA589876:JFB589876 JOW589876:JOX589876 JYS589876:JYT589876 KIO589876:KIP589876 KSK589876:KSL589876 LCG589876:LCH589876 LMC589876:LMD589876 LVY589876:LVZ589876 MFU589876:MFV589876 MPQ589876:MPR589876 MZM589876:MZN589876 NJI589876:NJJ589876 NTE589876:NTF589876 ODA589876:ODB589876 OMW589876:OMX589876 OWS589876:OWT589876 PGO589876:PGP589876 PQK589876:PQL589876 QAG589876:QAH589876 QKC589876:QKD589876 QTY589876:QTZ589876 RDU589876:RDV589876 RNQ589876:RNR589876 RXM589876:RXN589876 SHI589876:SHJ589876 SRE589876:SRF589876 TBA589876:TBB589876 TKW589876:TKX589876 TUS589876:TUT589876 UEO589876:UEP589876 UOK589876:UOL589876 UYG589876:UYH589876 VIC589876:VID589876 VRY589876:VRZ589876 WBU589876:WBV589876 WLQ589876:WLR589876 WVM589876:WVN589876 E655412:F655412 JA655412:JB655412 SW655412:SX655412 ACS655412:ACT655412 AMO655412:AMP655412 AWK655412:AWL655412 BGG655412:BGH655412 BQC655412:BQD655412 BZY655412:BZZ655412 CJU655412:CJV655412 CTQ655412:CTR655412 DDM655412:DDN655412 DNI655412:DNJ655412 DXE655412:DXF655412 EHA655412:EHB655412 EQW655412:EQX655412 FAS655412:FAT655412 FKO655412:FKP655412 FUK655412:FUL655412 GEG655412:GEH655412 GOC655412:GOD655412 GXY655412:GXZ655412 HHU655412:HHV655412 HRQ655412:HRR655412 IBM655412:IBN655412 ILI655412:ILJ655412 IVE655412:IVF655412 JFA655412:JFB655412 JOW655412:JOX655412 JYS655412:JYT655412 KIO655412:KIP655412 KSK655412:KSL655412 LCG655412:LCH655412 LMC655412:LMD655412 LVY655412:LVZ655412 MFU655412:MFV655412 MPQ655412:MPR655412 MZM655412:MZN655412 NJI655412:NJJ655412 NTE655412:NTF655412 ODA655412:ODB655412 OMW655412:OMX655412 OWS655412:OWT655412 PGO655412:PGP655412 PQK655412:PQL655412 QAG655412:QAH655412 QKC655412:QKD655412 QTY655412:QTZ655412 RDU655412:RDV655412 RNQ655412:RNR655412 RXM655412:RXN655412 SHI655412:SHJ655412 SRE655412:SRF655412 TBA655412:TBB655412 TKW655412:TKX655412 TUS655412:TUT655412 UEO655412:UEP655412 UOK655412:UOL655412 UYG655412:UYH655412 VIC655412:VID655412 VRY655412:VRZ655412 WBU655412:WBV655412 WLQ655412:WLR655412 WVM655412:WVN655412 E720948:F720948 JA720948:JB720948 SW720948:SX720948 ACS720948:ACT720948 AMO720948:AMP720948 AWK720948:AWL720948 BGG720948:BGH720948 BQC720948:BQD720948 BZY720948:BZZ720948 CJU720948:CJV720948 CTQ720948:CTR720948 DDM720948:DDN720948 DNI720948:DNJ720948 DXE720948:DXF720948 EHA720948:EHB720948 EQW720948:EQX720948 FAS720948:FAT720948 FKO720948:FKP720948 FUK720948:FUL720948 GEG720948:GEH720948 GOC720948:GOD720948 GXY720948:GXZ720948 HHU720948:HHV720948 HRQ720948:HRR720948 IBM720948:IBN720948 ILI720948:ILJ720948 IVE720948:IVF720948 JFA720948:JFB720948 JOW720948:JOX720948 JYS720948:JYT720948 KIO720948:KIP720948 KSK720948:KSL720948 LCG720948:LCH720948 LMC720948:LMD720948 LVY720948:LVZ720948 MFU720948:MFV720948 MPQ720948:MPR720948 MZM720948:MZN720948 NJI720948:NJJ720948 NTE720948:NTF720948 ODA720948:ODB720948 OMW720948:OMX720948 OWS720948:OWT720948 PGO720948:PGP720948 PQK720948:PQL720948 QAG720948:QAH720948 QKC720948:QKD720948 QTY720948:QTZ720948 RDU720948:RDV720948 RNQ720948:RNR720948 RXM720948:RXN720948 SHI720948:SHJ720948 SRE720948:SRF720948 TBA720948:TBB720948 TKW720948:TKX720948 TUS720948:TUT720948 UEO720948:UEP720948 UOK720948:UOL720948 UYG720948:UYH720948 VIC720948:VID720948 VRY720948:VRZ720948 WBU720948:WBV720948 WLQ720948:WLR720948 WVM720948:WVN720948 E786484:F786484 JA786484:JB786484 SW786484:SX786484 ACS786484:ACT786484 AMO786484:AMP786484 AWK786484:AWL786484 BGG786484:BGH786484 BQC786484:BQD786484 BZY786484:BZZ786484 CJU786484:CJV786484 CTQ786484:CTR786484 DDM786484:DDN786484 DNI786484:DNJ786484 DXE786484:DXF786484 EHA786484:EHB786484 EQW786484:EQX786484 FAS786484:FAT786484 FKO786484:FKP786484 FUK786484:FUL786484 GEG786484:GEH786484 GOC786484:GOD786484 GXY786484:GXZ786484 HHU786484:HHV786484 HRQ786484:HRR786484 IBM786484:IBN786484 ILI786484:ILJ786484 IVE786484:IVF786484 JFA786484:JFB786484 JOW786484:JOX786484 JYS786484:JYT786484 KIO786484:KIP786484 KSK786484:KSL786484 LCG786484:LCH786484 LMC786484:LMD786484 LVY786484:LVZ786484 MFU786484:MFV786484 MPQ786484:MPR786484 MZM786484:MZN786484 NJI786484:NJJ786484 NTE786484:NTF786484 ODA786484:ODB786484 OMW786484:OMX786484 OWS786484:OWT786484 PGO786484:PGP786484 PQK786484:PQL786484 QAG786484:QAH786484 QKC786484:QKD786484 QTY786484:QTZ786484 RDU786484:RDV786484 RNQ786484:RNR786484 RXM786484:RXN786484 SHI786484:SHJ786484 SRE786484:SRF786484 TBA786484:TBB786484 TKW786484:TKX786484 TUS786484:TUT786484 UEO786484:UEP786484 UOK786484:UOL786484 UYG786484:UYH786484 VIC786484:VID786484 VRY786484:VRZ786484 WBU786484:WBV786484 WLQ786484:WLR786484 WVM786484:WVN786484 E852020:F852020 JA852020:JB852020 SW852020:SX852020 ACS852020:ACT852020 AMO852020:AMP852020 AWK852020:AWL852020 BGG852020:BGH852020 BQC852020:BQD852020 BZY852020:BZZ852020 CJU852020:CJV852020 CTQ852020:CTR852020 DDM852020:DDN852020 DNI852020:DNJ852020 DXE852020:DXF852020 EHA852020:EHB852020 EQW852020:EQX852020 FAS852020:FAT852020 FKO852020:FKP852020 FUK852020:FUL852020 GEG852020:GEH852020 GOC852020:GOD852020 GXY852020:GXZ852020 HHU852020:HHV852020 HRQ852020:HRR852020 IBM852020:IBN852020 ILI852020:ILJ852020 IVE852020:IVF852020 JFA852020:JFB852020 JOW852020:JOX852020 JYS852020:JYT852020 KIO852020:KIP852020 KSK852020:KSL852020 LCG852020:LCH852020 LMC852020:LMD852020 LVY852020:LVZ852020 MFU852020:MFV852020 MPQ852020:MPR852020 MZM852020:MZN852020 NJI852020:NJJ852020 NTE852020:NTF852020 ODA852020:ODB852020 OMW852020:OMX852020 OWS852020:OWT852020 PGO852020:PGP852020 PQK852020:PQL852020 QAG852020:QAH852020 QKC852020:QKD852020 QTY852020:QTZ852020 RDU852020:RDV852020 RNQ852020:RNR852020 RXM852020:RXN852020 SHI852020:SHJ852020 SRE852020:SRF852020 TBA852020:TBB852020 TKW852020:TKX852020 TUS852020:TUT852020 UEO852020:UEP852020 UOK852020:UOL852020 UYG852020:UYH852020 VIC852020:VID852020 VRY852020:VRZ852020 WBU852020:WBV852020 WLQ852020:WLR852020 WVM852020:WVN852020 E917556:F917556 JA917556:JB917556 SW917556:SX917556 ACS917556:ACT917556 AMO917556:AMP917556 AWK917556:AWL917556 BGG917556:BGH917556 BQC917556:BQD917556 BZY917556:BZZ917556 CJU917556:CJV917556 CTQ917556:CTR917556 DDM917556:DDN917556 DNI917556:DNJ917556 DXE917556:DXF917556 EHA917556:EHB917556 EQW917556:EQX917556 FAS917556:FAT917556 FKO917556:FKP917556 FUK917556:FUL917556 GEG917556:GEH917556 GOC917556:GOD917556 GXY917556:GXZ917556 HHU917556:HHV917556 HRQ917556:HRR917556 IBM917556:IBN917556 ILI917556:ILJ917556 IVE917556:IVF917556 JFA917556:JFB917556 JOW917556:JOX917556 JYS917556:JYT917556 KIO917556:KIP917556 KSK917556:KSL917556 LCG917556:LCH917556 LMC917556:LMD917556 LVY917556:LVZ917556 MFU917556:MFV917556 MPQ917556:MPR917556 MZM917556:MZN917556 NJI917556:NJJ917556 NTE917556:NTF917556 ODA917556:ODB917556 OMW917556:OMX917556 OWS917556:OWT917556 PGO917556:PGP917556 PQK917556:PQL917556 QAG917556:QAH917556 QKC917556:QKD917556 QTY917556:QTZ917556 RDU917556:RDV917556 RNQ917556:RNR917556 RXM917556:RXN917556 SHI917556:SHJ917556 SRE917556:SRF917556 TBA917556:TBB917556 TKW917556:TKX917556 TUS917556:TUT917556 UEO917556:UEP917556 UOK917556:UOL917556 UYG917556:UYH917556 VIC917556:VID917556 VRY917556:VRZ917556 WBU917556:WBV917556 WLQ917556:WLR917556 WVM917556:WVN917556 E983092:F983092 JA983092:JB983092 SW983092:SX983092 ACS983092:ACT983092 AMO983092:AMP983092 AWK983092:AWL983092 BGG983092:BGH983092 BQC983092:BQD983092 BZY983092:BZZ983092 CJU983092:CJV983092 CTQ983092:CTR983092 DDM983092:DDN983092 DNI983092:DNJ983092 DXE983092:DXF983092 EHA983092:EHB983092 EQW983092:EQX983092 FAS983092:FAT983092 FKO983092:FKP983092 FUK983092:FUL983092 GEG983092:GEH983092 GOC983092:GOD983092 GXY983092:GXZ983092 HHU983092:HHV983092 HRQ983092:HRR983092 IBM983092:IBN983092 ILI983092:ILJ983092 IVE983092:IVF983092 JFA983092:JFB983092 JOW983092:JOX983092 JYS983092:JYT983092 KIO983092:KIP983092 KSK983092:KSL983092 LCG983092:LCH983092 LMC983092:LMD983092 LVY983092:LVZ983092 MFU983092:MFV983092 MPQ983092:MPR983092 MZM983092:MZN983092 NJI983092:NJJ983092 NTE983092:NTF983092 ODA983092:ODB983092 OMW983092:OMX983092 OWS983092:OWT983092 PGO983092:PGP983092 PQK983092:PQL983092 QAG983092:QAH983092 QKC983092:QKD983092 QTY983092:QTZ983092 RDU983092:RDV983092 RNQ983092:RNR983092 RXM983092:RXN983092 SHI983092:SHJ983092 SRE983092:SRF983092 TBA983092:TBB983092 TKW983092:TKX983092 TUS983092:TUT983092 UEO983092:UEP983092 UOK983092:UOL983092 UYG983092:UYH983092 VIC983092:VID983092 VRY983092:VRZ983092 WBU983092:WBV983092 WLQ983092:WLR983092 WVM983092:WVN983092" xr:uid="{6F2ABADA-4220-42D0-80D9-2FD9E5CFB02B}">
      <formula1>M65565:M65568</formula1>
    </dataValidation>
    <dataValidation type="list" allowBlank="1" showInputMessage="1" showErrorMessage="1" sqref="WVM52:WVN52 WLQ52:WLR52 WBU52:WBV52 VRY52:VRZ52 VIC52:VID52 UYG52:UYH52 UOK52:UOL52 UEO52:UEP52 TUS52:TUT52 TKW52:TKX52 TBA52:TBB52 SRE52:SRF52 SHI52:SHJ52 RXM52:RXN52 RNQ52:RNR52 RDU52:RDV52 QTY52:QTZ52 QKC52:QKD52 QAG52:QAH52 PQK52:PQL52 PGO52:PGP52 OWS52:OWT52 OMW52:OMX52 ODA52:ODB52 NTE52:NTF52 NJI52:NJJ52 MZM52:MZN52 MPQ52:MPR52 MFU52:MFV52 LVY52:LVZ52 LMC52:LMD52 LCG52:LCH52 KSK52:KSL52 KIO52:KIP52 JYS52:JYT52 JOW52:JOX52 JFA52:JFB52 IVE52:IVF52 ILI52:ILJ52 IBM52:IBN52 HRQ52:HRR52 HHU52:HHV52 GXY52:GXZ52 GOC52:GOD52 GEG52:GEH52 FUK52:FUL52 FKO52:FKP52 FAS52:FAT52 EQW52:EQX52 EHA52:EHB52 DXE52:DXF52 DNI52:DNJ52 DDM52:DDN52 CTQ52:CTR52 CJU52:CJV52 BZY52:BZZ52 BQC52:BQD52 BGG52:BGH52 AWK52:AWL52 AMO52:AMP52 ACS52:ACT52 SW52:SX52 JA52:JB52" xr:uid="{92C5216E-90FB-4016-8725-4995F82B9643}">
      <formula1>JI31:JI32</formula1>
    </dataValidation>
    <dataValidation type="list" allowBlank="1" showInputMessage="1" showErrorMessage="1" sqref="E52:F52" xr:uid="{59872BFB-9701-4C0D-AE8F-C016A16FF3A8}">
      <formula1>M30:M32</formula1>
    </dataValidation>
  </dataValidations>
  <pageMargins left="0.7" right="0.7" top="0.75" bottom="0.75" header="0.3" footer="0.3"/>
  <pageSetup paperSize="9" scale="8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125"/>
  <sheetViews>
    <sheetView topLeftCell="A29" zoomScale="75" zoomScaleNormal="75" workbookViewId="0">
      <selection activeCell="A2" sqref="A2"/>
    </sheetView>
  </sheetViews>
  <sheetFormatPr defaultColWidth="9" defaultRowHeight="12.75" x14ac:dyDescent="0.25"/>
  <cols>
    <col min="1" max="1" width="5.265625" style="44" customWidth="1"/>
    <col min="2" max="2" width="4.9296875" style="44" customWidth="1"/>
    <col min="3" max="3" width="7.59765625" style="44" customWidth="1"/>
    <col min="4" max="4" width="5.9296875" style="44" customWidth="1"/>
    <col min="5" max="5" width="4.06640625" style="44" customWidth="1"/>
    <col min="6" max="6" width="7.9296875" style="44" customWidth="1"/>
    <col min="7" max="7" width="5.06640625" style="44" customWidth="1"/>
    <col min="8" max="8" width="4.59765625" style="44" customWidth="1"/>
    <col min="9" max="9" width="5.265625" style="44" customWidth="1"/>
    <col min="10" max="10" width="7.33203125" style="44" customWidth="1"/>
    <col min="11" max="11" width="5.33203125" style="44" customWidth="1"/>
    <col min="12" max="12" width="7.59765625" style="44" customWidth="1"/>
    <col min="13" max="13" width="3" style="44" customWidth="1"/>
    <col min="14" max="14" width="6.46484375" style="44" customWidth="1"/>
    <col min="15" max="15" width="6.33203125" style="44" customWidth="1"/>
    <col min="16" max="17" width="11.73046875" style="44" customWidth="1"/>
    <col min="18" max="18" width="7" style="44" customWidth="1"/>
    <col min="19" max="19" width="6.59765625" style="44" customWidth="1"/>
    <col min="20" max="20" width="9.33203125" style="44" customWidth="1"/>
    <col min="21" max="23" width="6" style="44" customWidth="1"/>
    <col min="24" max="24" width="9.06640625" style="44" customWidth="1"/>
    <col min="25" max="25" width="7.9296875" style="44" customWidth="1"/>
    <col min="26" max="26" width="6.06640625" style="44" customWidth="1"/>
    <col min="27" max="27" width="5.9296875" style="44" customWidth="1"/>
    <col min="28" max="28" width="7.46484375" style="44" customWidth="1"/>
    <col min="29" max="30" width="9" style="44"/>
    <col min="31" max="31" width="10.06640625" style="44" customWidth="1"/>
    <col min="32" max="32" width="5.46484375" style="44" customWidth="1"/>
    <col min="33" max="33" width="8.33203125" style="44" customWidth="1"/>
    <col min="34" max="34" width="6.59765625" style="44" customWidth="1"/>
    <col min="35" max="16384" width="9" style="44"/>
  </cols>
  <sheetData>
    <row r="1" spans="1:24" s="133" customFormat="1" ht="22.9" x14ac:dyDescent="0.4">
      <c r="A1" s="134" t="s">
        <v>1606</v>
      </c>
    </row>
    <row r="2" spans="1:24" s="133" customFormat="1" ht="18.75" x14ac:dyDescent="0.35">
      <c r="P2" s="490">
        <v>46083</v>
      </c>
      <c r="Q2" s="491"/>
      <c r="R2" s="258"/>
      <c r="S2" s="258"/>
      <c r="T2" s="258"/>
    </row>
    <row r="3" spans="1:24" s="133" customFormat="1" ht="18.75" x14ac:dyDescent="0.35">
      <c r="X3" s="133" t="s">
        <v>680</v>
      </c>
    </row>
    <row r="4" spans="1:24" s="133" customFormat="1" ht="18.75" x14ac:dyDescent="0.35"/>
    <row r="5" spans="1:24" s="133" customFormat="1" ht="18.75" x14ac:dyDescent="0.35">
      <c r="A5" s="133" t="s">
        <v>627</v>
      </c>
    </row>
    <row r="6" spans="1:24" s="133" customFormat="1" ht="22.9" x14ac:dyDescent="0.4">
      <c r="F6" s="175" t="s">
        <v>682</v>
      </c>
    </row>
    <row r="7" spans="1:24" s="133" customFormat="1" ht="18.75" x14ac:dyDescent="0.35"/>
    <row r="8" spans="1:24" s="133" customFormat="1" ht="22.9" x14ac:dyDescent="0.4">
      <c r="F8" s="175" t="s">
        <v>1935</v>
      </c>
    </row>
    <row r="9" spans="1:24" s="133" customFormat="1" ht="18.75" x14ac:dyDescent="0.35">
      <c r="F9" s="133" t="s">
        <v>835</v>
      </c>
    </row>
    <row r="10" spans="1:24" s="133" customFormat="1" ht="18.75" x14ac:dyDescent="0.35">
      <c r="F10" s="133" t="s">
        <v>834</v>
      </c>
    </row>
    <row r="11" spans="1:24" s="133" customFormat="1" ht="18.75" x14ac:dyDescent="0.35">
      <c r="F11" s="133" t="s">
        <v>914</v>
      </c>
    </row>
    <row r="12" spans="1:24" s="133" customFormat="1" ht="18.75" x14ac:dyDescent="0.35">
      <c r="F12" s="271" t="s">
        <v>1598</v>
      </c>
    </row>
    <row r="13" spans="1:24" s="133" customFormat="1" ht="18.75" x14ac:dyDescent="0.35">
      <c r="F13" s="133" t="s">
        <v>779</v>
      </c>
    </row>
    <row r="14" spans="1:24" s="133" customFormat="1" ht="18.75" x14ac:dyDescent="0.35">
      <c r="G14" s="133" t="s">
        <v>40</v>
      </c>
    </row>
    <row r="15" spans="1:24" s="133" customFormat="1" ht="18.75" x14ac:dyDescent="0.35">
      <c r="G15" s="133" t="s">
        <v>673</v>
      </c>
    </row>
    <row r="16" spans="1:24" s="133" customFormat="1" ht="18.75" x14ac:dyDescent="0.35">
      <c r="G16" s="133" t="s">
        <v>648</v>
      </c>
      <c r="H16" s="133" t="s">
        <v>683</v>
      </c>
    </row>
    <row r="17" spans="6:16" s="133" customFormat="1" ht="18.75" x14ac:dyDescent="0.35">
      <c r="H17" s="133" t="s">
        <v>684</v>
      </c>
    </row>
    <row r="18" spans="6:16" s="133" customFormat="1" ht="18.75" x14ac:dyDescent="0.35">
      <c r="H18" s="133" t="s">
        <v>1595</v>
      </c>
    </row>
    <row r="19" spans="6:16" s="133" customFormat="1" ht="18.75" x14ac:dyDescent="0.35">
      <c r="H19" s="133" t="s">
        <v>1596</v>
      </c>
      <c r="P19" s="133" t="s">
        <v>649</v>
      </c>
    </row>
    <row r="20" spans="6:16" s="133" customFormat="1" ht="18.75" x14ac:dyDescent="0.35">
      <c r="H20" s="133" t="s">
        <v>685</v>
      </c>
    </row>
    <row r="21" spans="6:16" s="133" customFormat="1" ht="18.75" x14ac:dyDescent="0.35">
      <c r="F21" s="133" t="s">
        <v>628</v>
      </c>
    </row>
    <row r="22" spans="6:16" s="133" customFormat="1" ht="18.75" x14ac:dyDescent="0.35">
      <c r="F22" s="133" t="s">
        <v>629</v>
      </c>
    </row>
    <row r="23" spans="6:16" s="133" customFormat="1" ht="18.75" x14ac:dyDescent="0.35">
      <c r="F23" s="133" t="s">
        <v>698</v>
      </c>
    </row>
    <row r="24" spans="6:16" s="133" customFormat="1" ht="18.75" x14ac:dyDescent="0.35">
      <c r="F24" s="133" t="s">
        <v>840</v>
      </c>
    </row>
    <row r="25" spans="6:16" s="133" customFormat="1" ht="18.75" x14ac:dyDescent="0.35">
      <c r="F25" s="177" t="s">
        <v>880</v>
      </c>
    </row>
    <row r="26" spans="6:16" s="133" customFormat="1" ht="18.75" x14ac:dyDescent="0.35">
      <c r="F26" s="133" t="s">
        <v>837</v>
      </c>
    </row>
    <row r="27" spans="6:16" s="133" customFormat="1" ht="18.75" x14ac:dyDescent="0.35">
      <c r="G27" s="133" t="s">
        <v>648</v>
      </c>
      <c r="H27" s="133" t="s">
        <v>719</v>
      </c>
    </row>
    <row r="28" spans="6:16" s="133" customFormat="1" ht="18.75" x14ac:dyDescent="0.35"/>
    <row r="29" spans="6:16" s="133" customFormat="1" ht="18.75" x14ac:dyDescent="0.35">
      <c r="F29" s="133" t="s">
        <v>838</v>
      </c>
    </row>
    <row r="30" spans="6:16" s="133" customFormat="1" ht="18.75" x14ac:dyDescent="0.35">
      <c r="G30" s="133" t="s">
        <v>648</v>
      </c>
      <c r="H30" s="133" t="s">
        <v>720</v>
      </c>
    </row>
    <row r="31" spans="6:16" s="133" customFormat="1" ht="18.75" x14ac:dyDescent="0.35"/>
    <row r="32" spans="6:16" s="133" customFormat="1" ht="18.75" x14ac:dyDescent="0.35">
      <c r="F32" s="177" t="s">
        <v>839</v>
      </c>
    </row>
    <row r="33" spans="1:6" s="133" customFormat="1" ht="18.75" x14ac:dyDescent="0.35">
      <c r="F33" s="177"/>
    </row>
    <row r="34" spans="1:6" s="133" customFormat="1" ht="18.75" x14ac:dyDescent="0.35">
      <c r="F34" s="177" t="s">
        <v>1936</v>
      </c>
    </row>
    <row r="35" spans="1:6" s="133" customFormat="1" ht="18.75" x14ac:dyDescent="0.35">
      <c r="F35" s="177" t="s">
        <v>1937</v>
      </c>
    </row>
    <row r="36" spans="1:6" s="133" customFormat="1" ht="18.75" x14ac:dyDescent="0.35">
      <c r="F36" s="177"/>
    </row>
    <row r="37" spans="1:6" s="133" customFormat="1" ht="18.75" x14ac:dyDescent="0.35">
      <c r="A37" s="133" t="s">
        <v>530</v>
      </c>
    </row>
    <row r="38" spans="1:6" s="133" customFormat="1" ht="18.75" x14ac:dyDescent="0.35">
      <c r="D38" s="133" t="s">
        <v>591</v>
      </c>
    </row>
    <row r="39" spans="1:6" s="133" customFormat="1" ht="18.75" x14ac:dyDescent="0.35">
      <c r="F39" s="133" t="s">
        <v>662</v>
      </c>
    </row>
    <row r="40" spans="1:6" s="133" customFormat="1" ht="18.75" x14ac:dyDescent="0.35">
      <c r="F40" s="133" t="s">
        <v>780</v>
      </c>
    </row>
    <row r="41" spans="1:6" s="133" customFormat="1" ht="18.75" x14ac:dyDescent="0.35">
      <c r="F41" s="133" t="s">
        <v>717</v>
      </c>
    </row>
    <row r="42" spans="1:6" s="133" customFormat="1" ht="18.75" x14ac:dyDescent="0.35">
      <c r="F42" s="133" t="s">
        <v>718</v>
      </c>
    </row>
    <row r="43" spans="1:6" s="133" customFormat="1" ht="18.75" x14ac:dyDescent="0.35">
      <c r="F43" s="133" t="s">
        <v>686</v>
      </c>
    </row>
    <row r="44" spans="1:6" s="133" customFormat="1" ht="18.75" x14ac:dyDescent="0.35">
      <c r="F44" s="133" t="s">
        <v>697</v>
      </c>
    </row>
    <row r="45" spans="1:6" s="133" customFormat="1" ht="18.75" x14ac:dyDescent="0.35">
      <c r="F45" s="133" t="s">
        <v>592</v>
      </c>
    </row>
    <row r="46" spans="1:6" s="133" customFormat="1" ht="18.75" x14ac:dyDescent="0.35">
      <c r="F46" s="133" t="s">
        <v>695</v>
      </c>
    </row>
    <row r="47" spans="1:6" s="133" customFormat="1" ht="18.75" x14ac:dyDescent="0.35">
      <c r="F47" s="133" t="s">
        <v>841</v>
      </c>
    </row>
    <row r="48" spans="1:6" s="133" customFormat="1" ht="18.75" x14ac:dyDescent="0.35">
      <c r="F48" s="133" t="s">
        <v>681</v>
      </c>
    </row>
    <row r="49" spans="4:7" s="133" customFormat="1" ht="18.75" x14ac:dyDescent="0.35">
      <c r="F49" s="133" t="s">
        <v>630</v>
      </c>
    </row>
    <row r="50" spans="4:7" s="133" customFormat="1" ht="18.75" x14ac:dyDescent="0.35">
      <c r="F50" s="133" t="s">
        <v>669</v>
      </c>
    </row>
    <row r="51" spans="4:7" s="133" customFormat="1" ht="18.75" x14ac:dyDescent="0.35">
      <c r="G51" s="133" t="s">
        <v>2078</v>
      </c>
    </row>
    <row r="52" spans="4:7" s="133" customFormat="1" ht="18.75" x14ac:dyDescent="0.35">
      <c r="F52" s="133" t="s">
        <v>1604</v>
      </c>
    </row>
    <row r="53" spans="4:7" s="133" customFormat="1" ht="18.75" x14ac:dyDescent="0.35">
      <c r="F53" s="271" t="s">
        <v>1605</v>
      </c>
    </row>
    <row r="54" spans="4:7" s="133" customFormat="1" ht="18.75" x14ac:dyDescent="0.35">
      <c r="F54" s="133" t="s">
        <v>674</v>
      </c>
    </row>
    <row r="55" spans="4:7" s="133" customFormat="1" ht="18.75" x14ac:dyDescent="0.35">
      <c r="F55" s="133" t="s">
        <v>675</v>
      </c>
    </row>
    <row r="56" spans="4:7" s="133" customFormat="1" ht="18.75" x14ac:dyDescent="0.35">
      <c r="D56" s="133" t="s">
        <v>593</v>
      </c>
    </row>
    <row r="57" spans="4:7" s="133" customFormat="1" ht="18.75" x14ac:dyDescent="0.35">
      <c r="F57" s="133" t="s">
        <v>676</v>
      </c>
    </row>
    <row r="58" spans="4:7" s="133" customFormat="1" ht="18.75" x14ac:dyDescent="0.35">
      <c r="F58" s="133" t="s">
        <v>694</v>
      </c>
    </row>
    <row r="59" spans="4:7" s="133" customFormat="1" ht="18.75" x14ac:dyDescent="0.35">
      <c r="F59" s="133" t="s">
        <v>596</v>
      </c>
    </row>
    <row r="60" spans="4:7" s="133" customFormat="1" ht="21" x14ac:dyDescent="0.4">
      <c r="F60" s="133" t="s">
        <v>772</v>
      </c>
    </row>
    <row r="61" spans="4:7" s="133" customFormat="1" ht="18.75" x14ac:dyDescent="0.35">
      <c r="F61" s="133" t="s">
        <v>881</v>
      </c>
    </row>
    <row r="62" spans="4:7" s="133" customFormat="1" ht="18.75" x14ac:dyDescent="0.35">
      <c r="F62" s="133" t="s">
        <v>842</v>
      </c>
    </row>
    <row r="63" spans="4:7" s="133" customFormat="1" ht="18.75" x14ac:dyDescent="0.35">
      <c r="F63" s="133" t="s">
        <v>607</v>
      </c>
    </row>
    <row r="64" spans="4:7" s="133" customFormat="1" ht="21" x14ac:dyDescent="0.4">
      <c r="F64" s="133" t="s">
        <v>1680</v>
      </c>
    </row>
    <row r="65" spans="6:17" s="133" customFormat="1" ht="18.75" x14ac:dyDescent="0.35">
      <c r="F65" s="133" t="s">
        <v>1681</v>
      </c>
    </row>
    <row r="66" spans="6:17" s="133" customFormat="1" ht="18.75" x14ac:dyDescent="0.35">
      <c r="F66" s="133" t="s">
        <v>590</v>
      </c>
    </row>
    <row r="67" spans="6:17" s="133" customFormat="1" ht="18.75" x14ac:dyDescent="0.35">
      <c r="F67" s="133" t="s">
        <v>531</v>
      </c>
    </row>
    <row r="68" spans="6:17" s="133" customFormat="1" ht="18.75" x14ac:dyDescent="0.35">
      <c r="G68" s="133" t="s">
        <v>532</v>
      </c>
      <c r="I68" s="133" t="s">
        <v>533</v>
      </c>
      <c r="M68" s="133" t="s">
        <v>537</v>
      </c>
    </row>
    <row r="69" spans="6:17" s="133" customFormat="1" ht="18.75" x14ac:dyDescent="0.35">
      <c r="I69" s="133" t="s">
        <v>534</v>
      </c>
      <c r="M69" s="133" t="s">
        <v>538</v>
      </c>
    </row>
    <row r="70" spans="6:17" s="133" customFormat="1" ht="18.75" x14ac:dyDescent="0.35">
      <c r="I70" s="133" t="s">
        <v>535</v>
      </c>
      <c r="M70" s="133" t="s">
        <v>539</v>
      </c>
    </row>
    <row r="71" spans="6:17" s="133" customFormat="1" ht="18.75" x14ac:dyDescent="0.35">
      <c r="I71" s="133" t="s">
        <v>536</v>
      </c>
      <c r="M71" s="133" t="s">
        <v>540</v>
      </c>
      <c r="Q71" s="133" t="s">
        <v>649</v>
      </c>
    </row>
    <row r="72" spans="6:17" s="133" customFormat="1" ht="18.75" x14ac:dyDescent="0.35">
      <c r="F72" s="133" t="s">
        <v>601</v>
      </c>
    </row>
    <row r="73" spans="6:17" s="133" customFormat="1" ht="18.75" x14ac:dyDescent="0.35">
      <c r="F73" s="133" t="s">
        <v>650</v>
      </c>
    </row>
    <row r="74" spans="6:17" s="133" customFormat="1" ht="18.75" x14ac:dyDescent="0.35">
      <c r="F74" s="177" t="s">
        <v>920</v>
      </c>
    </row>
    <row r="75" spans="6:17" s="133" customFormat="1" ht="18.75" x14ac:dyDescent="0.35">
      <c r="F75" s="177" t="s">
        <v>921</v>
      </c>
    </row>
    <row r="76" spans="6:17" s="133" customFormat="1" ht="18.75" x14ac:dyDescent="0.35">
      <c r="F76" s="177" t="s">
        <v>1682</v>
      </c>
    </row>
    <row r="77" spans="6:17" s="133" customFormat="1" ht="18.75" x14ac:dyDescent="0.35">
      <c r="F77" s="177" t="s">
        <v>895</v>
      </c>
    </row>
    <row r="78" spans="6:17" s="133" customFormat="1" ht="18.75" x14ac:dyDescent="0.35">
      <c r="F78" s="177" t="s">
        <v>1683</v>
      </c>
    </row>
    <row r="79" spans="6:17" s="133" customFormat="1" ht="18.75" x14ac:dyDescent="0.35">
      <c r="F79" s="133" t="s">
        <v>602</v>
      </c>
    </row>
    <row r="80" spans="6:17" s="133" customFormat="1" ht="21" x14ac:dyDescent="0.4">
      <c r="F80" s="157" t="s">
        <v>773</v>
      </c>
    </row>
    <row r="81" spans="1:14" s="133" customFormat="1" ht="18.75" x14ac:dyDescent="0.35">
      <c r="F81" s="133" t="s">
        <v>603</v>
      </c>
    </row>
    <row r="82" spans="1:14" s="133" customFormat="1" ht="18.75" x14ac:dyDescent="0.35">
      <c r="F82" s="137" t="s">
        <v>541</v>
      </c>
    </row>
    <row r="83" spans="1:14" s="133" customFormat="1" ht="18.75" x14ac:dyDescent="0.35">
      <c r="F83" s="133" t="s">
        <v>542</v>
      </c>
    </row>
    <row r="84" spans="1:14" s="133" customFormat="1" ht="18.75" x14ac:dyDescent="0.35">
      <c r="F84" s="133" t="s">
        <v>543</v>
      </c>
    </row>
    <row r="85" spans="1:14" s="133" customFormat="1" ht="18.75" x14ac:dyDescent="0.35">
      <c r="H85" s="133" t="s">
        <v>651</v>
      </c>
      <c r="N85" s="133" t="s">
        <v>649</v>
      </c>
    </row>
    <row r="86" spans="1:14" s="133" customFormat="1" ht="18.75" x14ac:dyDescent="0.35">
      <c r="F86" s="137" t="s">
        <v>774</v>
      </c>
    </row>
    <row r="87" spans="1:14" s="133" customFormat="1" ht="18.75" x14ac:dyDescent="0.35">
      <c r="F87" s="133" t="s">
        <v>652</v>
      </c>
    </row>
    <row r="88" spans="1:14" s="133" customFormat="1" ht="18.75" x14ac:dyDescent="0.35">
      <c r="F88" s="133" t="s">
        <v>653</v>
      </c>
      <c r="N88" s="133" t="s">
        <v>649</v>
      </c>
    </row>
    <row r="89" spans="1:14" s="133" customFormat="1" ht="18.75" x14ac:dyDescent="0.35">
      <c r="F89" s="177" t="s">
        <v>625</v>
      </c>
    </row>
    <row r="90" spans="1:14" s="133" customFormat="1" ht="18.75" x14ac:dyDescent="0.35">
      <c r="F90" s="133" t="s">
        <v>605</v>
      </c>
    </row>
    <row r="91" spans="1:14" s="133" customFormat="1" ht="18.75" x14ac:dyDescent="0.35"/>
    <row r="92" spans="1:14" s="133" customFormat="1" ht="18.75" x14ac:dyDescent="0.35">
      <c r="D92" s="133" t="s">
        <v>654</v>
      </c>
    </row>
    <row r="93" spans="1:14" s="133" customFormat="1" ht="18.75" x14ac:dyDescent="0.35">
      <c r="F93" s="133" t="s">
        <v>544</v>
      </c>
    </row>
    <row r="94" spans="1:14" s="133" customFormat="1" ht="18.75" x14ac:dyDescent="0.35">
      <c r="F94" s="133" t="s">
        <v>655</v>
      </c>
    </row>
    <row r="95" spans="1:14" s="133" customFormat="1" ht="18.75" x14ac:dyDescent="0.35"/>
    <row r="96" spans="1:14" s="133" customFormat="1" ht="18.75" x14ac:dyDescent="0.35">
      <c r="A96" s="133" t="s">
        <v>545</v>
      </c>
      <c r="D96" s="133" t="s">
        <v>1665</v>
      </c>
    </row>
    <row r="97" spans="1:32" s="133" customFormat="1" ht="18.75" x14ac:dyDescent="0.35"/>
    <row r="98" spans="1:32" s="133" customFormat="1" ht="18.75" x14ac:dyDescent="0.35">
      <c r="A98" s="259" t="s">
        <v>158</v>
      </c>
    </row>
    <row r="99" spans="1:32" s="133" customFormat="1" ht="19.149999999999999" thickBot="1" x14ac:dyDescent="0.4"/>
    <row r="100" spans="1:32" s="133" customFormat="1" ht="42.75" customHeight="1" thickBot="1" x14ac:dyDescent="0.4">
      <c r="E100" s="57" t="s">
        <v>1389</v>
      </c>
      <c r="F100" s="59" t="s">
        <v>1393</v>
      </c>
      <c r="G100" s="250" t="s">
        <v>580</v>
      </c>
      <c r="H100" s="61" t="s">
        <v>560</v>
      </c>
      <c r="I100" s="285" t="s">
        <v>1387</v>
      </c>
      <c r="J100" s="60" t="s">
        <v>579</v>
      </c>
      <c r="K100" s="66" t="s">
        <v>1637</v>
      </c>
      <c r="L100" s="156" t="s">
        <v>690</v>
      </c>
      <c r="M100" s="59" t="s">
        <v>1666</v>
      </c>
      <c r="N100" s="163" t="s">
        <v>691</v>
      </c>
      <c r="O100" s="62" t="s">
        <v>1380</v>
      </c>
      <c r="P100" s="62" t="s">
        <v>562</v>
      </c>
      <c r="Q100" s="184" t="s">
        <v>918</v>
      </c>
      <c r="R100" s="184" t="s">
        <v>919</v>
      </c>
      <c r="S100" s="184" t="s">
        <v>1366</v>
      </c>
      <c r="T100" s="185" t="s">
        <v>915</v>
      </c>
      <c r="U100" s="62" t="s">
        <v>558</v>
      </c>
      <c r="V100" s="62" t="s">
        <v>559</v>
      </c>
      <c r="W100" s="62" t="s">
        <v>1388</v>
      </c>
      <c r="X100" s="58" t="s">
        <v>573</v>
      </c>
      <c r="Y100" s="64" t="s">
        <v>626</v>
      </c>
      <c r="Z100" s="65" t="s">
        <v>35</v>
      </c>
      <c r="AA100" s="66" t="s">
        <v>565</v>
      </c>
      <c r="AB100" s="67" t="s">
        <v>566</v>
      </c>
      <c r="AC100" s="243" t="s">
        <v>1365</v>
      </c>
      <c r="AD100" s="243" t="s">
        <v>1367</v>
      </c>
      <c r="AE100" s="63" t="s">
        <v>550</v>
      </c>
      <c r="AF100" s="63" t="s">
        <v>563</v>
      </c>
    </row>
    <row r="101" spans="1:32" s="133" customFormat="1" ht="19.149999999999999" thickTop="1" x14ac:dyDescent="0.35">
      <c r="E101" s="54">
        <v>1</v>
      </c>
      <c r="F101" s="55" t="s">
        <v>106</v>
      </c>
      <c r="G101" s="158" t="s">
        <v>846</v>
      </c>
      <c r="H101" s="103" t="s">
        <v>752</v>
      </c>
      <c r="I101" s="286">
        <v>2</v>
      </c>
      <c r="J101" s="189"/>
      <c r="K101" s="192">
        <v>2</v>
      </c>
      <c r="L101" s="195" t="s">
        <v>546</v>
      </c>
      <c r="M101" s="270" t="s">
        <v>846</v>
      </c>
      <c r="N101" s="196"/>
      <c r="O101" s="197" t="s">
        <v>533</v>
      </c>
      <c r="P101" s="197" t="s">
        <v>606</v>
      </c>
      <c r="Q101" s="197" t="s">
        <v>1644</v>
      </c>
      <c r="R101" s="197" t="s">
        <v>1649</v>
      </c>
      <c r="S101" s="197"/>
      <c r="T101" s="274" t="s">
        <v>1078</v>
      </c>
      <c r="U101" s="197">
        <v>2</v>
      </c>
      <c r="V101" s="197">
        <v>14</v>
      </c>
      <c r="W101" s="197"/>
      <c r="X101" s="186">
        <v>1301</v>
      </c>
      <c r="Y101" s="204" t="s">
        <v>677</v>
      </c>
      <c r="Z101" s="205" t="s">
        <v>678</v>
      </c>
      <c r="AA101" s="192"/>
      <c r="AB101" s="206"/>
      <c r="AC101" s="56" t="s">
        <v>1667</v>
      </c>
      <c r="AD101" s="56" t="s">
        <v>927</v>
      </c>
      <c r="AE101" s="56" t="s">
        <v>554</v>
      </c>
      <c r="AF101" s="56" t="s">
        <v>1678</v>
      </c>
    </row>
    <row r="102" spans="1:32" s="133" customFormat="1" ht="18.75" x14ac:dyDescent="0.35">
      <c r="E102" s="53">
        <v>2</v>
      </c>
      <c r="F102" s="39" t="s">
        <v>106</v>
      </c>
      <c r="G102" s="159" t="s">
        <v>846</v>
      </c>
      <c r="H102" s="51" t="s">
        <v>750</v>
      </c>
      <c r="I102" s="287">
        <v>2</v>
      </c>
      <c r="J102" s="190"/>
      <c r="K102" s="193">
        <v>1</v>
      </c>
      <c r="L102" s="198" t="s">
        <v>546</v>
      </c>
      <c r="M102" s="39" t="s">
        <v>846</v>
      </c>
      <c r="N102" s="199"/>
      <c r="O102" s="197" t="s">
        <v>537</v>
      </c>
      <c r="P102" s="197" t="s">
        <v>606</v>
      </c>
      <c r="Q102" s="197" t="s">
        <v>1645</v>
      </c>
      <c r="R102" s="197" t="s">
        <v>1650</v>
      </c>
      <c r="S102" s="200"/>
      <c r="T102" s="272" t="s">
        <v>1078</v>
      </c>
      <c r="U102" s="200">
        <v>3</v>
      </c>
      <c r="V102" s="200">
        <v>18</v>
      </c>
      <c r="W102" s="200"/>
      <c r="X102" s="187">
        <v>1010</v>
      </c>
      <c r="Y102" s="207" t="s">
        <v>677</v>
      </c>
      <c r="Z102" s="208" t="s">
        <v>678</v>
      </c>
      <c r="AA102" s="193">
        <v>1</v>
      </c>
      <c r="AB102" s="209"/>
      <c r="AC102" s="56" t="s">
        <v>1668</v>
      </c>
      <c r="AD102" s="52" t="s">
        <v>927</v>
      </c>
      <c r="AE102" s="52" t="s">
        <v>710</v>
      </c>
      <c r="AF102" s="52" t="s">
        <v>1677</v>
      </c>
    </row>
    <row r="103" spans="1:32" s="133" customFormat="1" ht="18.75" x14ac:dyDescent="0.35">
      <c r="E103" s="53">
        <v>3</v>
      </c>
      <c r="F103" s="39" t="s">
        <v>108</v>
      </c>
      <c r="G103" s="159" t="s">
        <v>599</v>
      </c>
      <c r="H103" s="51" t="s">
        <v>752</v>
      </c>
      <c r="I103" s="287">
        <v>3</v>
      </c>
      <c r="J103" s="190">
        <v>13</v>
      </c>
      <c r="K103" s="193">
        <v>2</v>
      </c>
      <c r="L103" s="198" t="s">
        <v>546</v>
      </c>
      <c r="M103" s="39" t="s">
        <v>846</v>
      </c>
      <c r="N103" s="199"/>
      <c r="O103" s="197" t="s">
        <v>538</v>
      </c>
      <c r="P103" s="197" t="s">
        <v>606</v>
      </c>
      <c r="Q103" s="197" t="s">
        <v>1646</v>
      </c>
      <c r="R103" s="197" t="s">
        <v>1651</v>
      </c>
      <c r="S103" s="200">
        <v>6</v>
      </c>
      <c r="T103" s="272" t="s">
        <v>1078</v>
      </c>
      <c r="U103" s="200">
        <v>1</v>
      </c>
      <c r="V103" s="200">
        <v>15</v>
      </c>
      <c r="W103" s="200"/>
      <c r="X103" s="187">
        <v>2644</v>
      </c>
      <c r="Y103" s="207" t="s">
        <v>677</v>
      </c>
      <c r="Z103" s="208" t="s">
        <v>678</v>
      </c>
      <c r="AA103" s="193"/>
      <c r="AB103" s="209"/>
      <c r="AC103" s="56" t="s">
        <v>1669</v>
      </c>
      <c r="AD103" s="52" t="s">
        <v>937</v>
      </c>
      <c r="AE103" s="52" t="s">
        <v>710</v>
      </c>
      <c r="AF103" s="52" t="s">
        <v>1677</v>
      </c>
    </row>
    <row r="104" spans="1:32" s="133" customFormat="1" ht="18.75" x14ac:dyDescent="0.35">
      <c r="E104" s="53">
        <v>4</v>
      </c>
      <c r="F104" s="39" t="s">
        <v>1446</v>
      </c>
      <c r="G104" s="159" t="s">
        <v>600</v>
      </c>
      <c r="H104" s="51" t="s">
        <v>750</v>
      </c>
      <c r="I104" s="287">
        <v>71</v>
      </c>
      <c r="J104" s="190">
        <v>12</v>
      </c>
      <c r="K104" s="193">
        <v>1</v>
      </c>
      <c r="L104" s="198" t="s">
        <v>546</v>
      </c>
      <c r="M104" s="39" t="s">
        <v>846</v>
      </c>
      <c r="N104" s="199"/>
      <c r="O104" s="197" t="s">
        <v>533</v>
      </c>
      <c r="P104" s="197" t="s">
        <v>606</v>
      </c>
      <c r="Q104" s="197" t="s">
        <v>1647</v>
      </c>
      <c r="R104" s="197" t="s">
        <v>1652</v>
      </c>
      <c r="S104" s="200">
        <v>217</v>
      </c>
      <c r="T104" s="272" t="s">
        <v>1078</v>
      </c>
      <c r="U104" s="200">
        <v>1</v>
      </c>
      <c r="V104" s="200">
        <v>16</v>
      </c>
      <c r="W104" s="200"/>
      <c r="X104" s="187">
        <v>165</v>
      </c>
      <c r="Y104" s="207" t="s">
        <v>677</v>
      </c>
      <c r="Z104" s="208" t="s">
        <v>678</v>
      </c>
      <c r="AA104" s="193"/>
      <c r="AB104" s="209"/>
      <c r="AC104" s="56" t="s">
        <v>1670</v>
      </c>
      <c r="AD104" s="52" t="s">
        <v>1357</v>
      </c>
      <c r="AE104" s="52" t="s">
        <v>710</v>
      </c>
      <c r="AF104" s="52" t="s">
        <v>1677</v>
      </c>
    </row>
    <row r="105" spans="1:32" s="133" customFormat="1" ht="18.75" x14ac:dyDescent="0.35">
      <c r="E105" s="53">
        <v>5</v>
      </c>
      <c r="F105" s="39"/>
      <c r="G105" s="159"/>
      <c r="H105" s="51"/>
      <c r="I105" s="287">
        <v>44</v>
      </c>
      <c r="J105" s="190"/>
      <c r="K105" s="193">
        <v>2</v>
      </c>
      <c r="L105" s="198" t="s">
        <v>546</v>
      </c>
      <c r="M105" s="39"/>
      <c r="N105" s="199"/>
      <c r="O105" s="197" t="s">
        <v>533</v>
      </c>
      <c r="P105" s="197" t="s">
        <v>606</v>
      </c>
      <c r="Q105" s="197" t="s">
        <v>1648</v>
      </c>
      <c r="R105" s="197" t="s">
        <v>1653</v>
      </c>
      <c r="S105" s="200">
        <v>219</v>
      </c>
      <c r="T105" s="272" t="s">
        <v>1078</v>
      </c>
      <c r="U105" s="200"/>
      <c r="V105" s="200">
        <v>24</v>
      </c>
      <c r="W105" s="200" t="s">
        <v>679</v>
      </c>
      <c r="X105" s="187">
        <v>1482</v>
      </c>
      <c r="Y105" s="207" t="s">
        <v>677</v>
      </c>
      <c r="Z105" s="208" t="s">
        <v>678</v>
      </c>
      <c r="AA105" s="193"/>
      <c r="AB105" s="209"/>
      <c r="AC105" s="56" t="s">
        <v>1679</v>
      </c>
      <c r="AD105" s="52"/>
      <c r="AE105" s="52" t="s">
        <v>710</v>
      </c>
      <c r="AF105" s="52" t="s">
        <v>1677</v>
      </c>
    </row>
    <row r="106" spans="1:32" s="133" customFormat="1" ht="18.75" x14ac:dyDescent="0.35">
      <c r="E106" s="53">
        <v>6</v>
      </c>
      <c r="F106" s="39" t="s">
        <v>846</v>
      </c>
      <c r="G106" s="159" t="s">
        <v>846</v>
      </c>
      <c r="H106" s="51" t="s">
        <v>846</v>
      </c>
      <c r="I106" s="287"/>
      <c r="J106" s="190"/>
      <c r="K106" s="193"/>
      <c r="L106" s="198"/>
      <c r="M106" s="39" t="s">
        <v>846</v>
      </c>
      <c r="N106" s="199"/>
      <c r="O106" s="197"/>
      <c r="P106" s="197"/>
      <c r="Q106" s="197"/>
      <c r="R106" s="197"/>
      <c r="S106" s="200"/>
      <c r="T106" s="272"/>
      <c r="U106" s="200"/>
      <c r="V106" s="200"/>
      <c r="W106" s="200"/>
      <c r="X106" s="187"/>
      <c r="Y106" s="207"/>
      <c r="Z106" s="208"/>
      <c r="AA106" s="193"/>
      <c r="AB106" s="209"/>
      <c r="AC106" s="56" t="s">
        <v>746</v>
      </c>
      <c r="AD106" s="52" t="s">
        <v>927</v>
      </c>
      <c r="AE106" s="52" t="s">
        <v>710</v>
      </c>
      <c r="AF106" s="52" t="s">
        <v>1677</v>
      </c>
    </row>
    <row r="107" spans="1:32" s="133" customFormat="1" ht="18.75" x14ac:dyDescent="0.35"/>
    <row r="108" spans="1:32" s="133" customFormat="1" ht="312" customHeight="1" x14ac:dyDescent="0.35">
      <c r="I108" s="305" t="s">
        <v>611</v>
      </c>
      <c r="J108" s="305" t="s">
        <v>610</v>
      </c>
      <c r="K108" s="50" t="s">
        <v>612</v>
      </c>
      <c r="L108" s="305" t="s">
        <v>696</v>
      </c>
      <c r="M108" s="492" t="s">
        <v>2079</v>
      </c>
      <c r="N108" s="492"/>
      <c r="O108" s="50" t="s">
        <v>608</v>
      </c>
      <c r="P108" s="281" t="s">
        <v>609</v>
      </c>
      <c r="Q108" s="50" t="s">
        <v>1075</v>
      </c>
      <c r="R108" s="50" t="s">
        <v>1076</v>
      </c>
      <c r="S108" s="50" t="s">
        <v>1077</v>
      </c>
      <c r="T108" s="50" t="s">
        <v>1079</v>
      </c>
      <c r="U108" s="50" t="s">
        <v>2081</v>
      </c>
      <c r="X108" s="50" t="s">
        <v>547</v>
      </c>
      <c r="AA108" s="50" t="s">
        <v>687</v>
      </c>
      <c r="AB108" s="50" t="s">
        <v>2080</v>
      </c>
      <c r="AE108" s="50" t="s">
        <v>1654</v>
      </c>
    </row>
    <row r="109" spans="1:32" s="133" customFormat="1" ht="19.5" customHeight="1" x14ac:dyDescent="0.35">
      <c r="I109" s="50"/>
      <c r="J109" s="50"/>
      <c r="K109" s="50"/>
      <c r="L109" s="50"/>
      <c r="M109" s="281"/>
      <c r="N109" s="281"/>
      <c r="O109" s="50"/>
      <c r="P109" s="281"/>
      <c r="Q109" s="50"/>
      <c r="R109" s="50"/>
      <c r="S109" s="50"/>
      <c r="T109" s="50"/>
      <c r="U109" s="50"/>
      <c r="X109" s="50"/>
      <c r="AA109" s="50"/>
      <c r="AB109" s="50"/>
      <c r="AE109" s="50"/>
    </row>
    <row r="110" spans="1:32" s="133" customFormat="1" ht="19.5" customHeight="1" x14ac:dyDescent="0.35">
      <c r="B110" s="259" t="s">
        <v>159</v>
      </c>
      <c r="I110" s="50"/>
      <c r="J110" s="50"/>
      <c r="K110" s="50"/>
      <c r="L110" s="50"/>
      <c r="M110" s="281"/>
      <c r="N110" s="281"/>
      <c r="O110" s="50"/>
      <c r="P110" s="281"/>
      <c r="Q110" s="50"/>
      <c r="R110" s="50"/>
      <c r="S110" s="50"/>
      <c r="T110" s="50"/>
      <c r="U110" s="50"/>
      <c r="X110" s="50"/>
      <c r="AA110" s="50"/>
      <c r="AB110" s="50"/>
      <c r="AE110" s="50"/>
    </row>
    <row r="111" spans="1:32" ht="16.5" thickBot="1" x14ac:dyDescent="0.35">
      <c r="B111" s="46"/>
      <c r="C111" s="46"/>
      <c r="D111" s="46"/>
      <c r="E111" s="47"/>
      <c r="F111" s="48"/>
      <c r="G111" s="49"/>
      <c r="H111" s="49"/>
      <c r="I111" s="49"/>
      <c r="J111" s="49"/>
      <c r="K111" s="46"/>
      <c r="L111" s="46"/>
      <c r="M111" s="46"/>
      <c r="N111" s="46"/>
      <c r="O111" s="46"/>
      <c r="P111" s="46"/>
      <c r="Q111" s="46"/>
      <c r="R111" s="45"/>
    </row>
    <row r="112" spans="1:32" s="50" customFormat="1" ht="67.5" customHeight="1" thickBot="1" x14ac:dyDescent="0.3">
      <c r="B112" s="57" t="s">
        <v>1389</v>
      </c>
      <c r="C112" s="61" t="s">
        <v>1393</v>
      </c>
      <c r="D112" s="61" t="s">
        <v>580</v>
      </c>
      <c r="E112" s="61" t="s">
        <v>560</v>
      </c>
      <c r="F112" s="61" t="s">
        <v>1374</v>
      </c>
      <c r="G112" s="58" t="s">
        <v>1387</v>
      </c>
      <c r="H112" s="60" t="s">
        <v>579</v>
      </c>
      <c r="I112" s="373" t="s">
        <v>1639</v>
      </c>
      <c r="J112" s="62" t="s">
        <v>33</v>
      </c>
      <c r="K112" s="373" t="s">
        <v>1638</v>
      </c>
      <c r="L112" s="156" t="s">
        <v>690</v>
      </c>
      <c r="M112" s="250" t="s">
        <v>1666</v>
      </c>
      <c r="N112" s="264" t="s">
        <v>691</v>
      </c>
      <c r="O112" s="62" t="s">
        <v>1380</v>
      </c>
      <c r="P112" s="62" t="s">
        <v>561</v>
      </c>
      <c r="Q112" s="184" t="s">
        <v>918</v>
      </c>
      <c r="R112" s="184" t="s">
        <v>919</v>
      </c>
      <c r="S112" s="184" t="s">
        <v>1366</v>
      </c>
      <c r="T112" s="185" t="s">
        <v>915</v>
      </c>
      <c r="U112" s="62" t="s">
        <v>558</v>
      </c>
      <c r="V112" s="62" t="s">
        <v>559</v>
      </c>
      <c r="W112" s="62" t="s">
        <v>1388</v>
      </c>
      <c r="X112" s="66" t="s">
        <v>1390</v>
      </c>
      <c r="Y112" s="70" t="s">
        <v>626</v>
      </c>
      <c r="Z112" s="71" t="s">
        <v>574</v>
      </c>
      <c r="AA112" s="66" t="s">
        <v>564</v>
      </c>
      <c r="AB112" s="67" t="s">
        <v>566</v>
      </c>
      <c r="AC112" s="243" t="s">
        <v>1365</v>
      </c>
      <c r="AD112" s="243" t="s">
        <v>1367</v>
      </c>
      <c r="AE112" s="63" t="s">
        <v>550</v>
      </c>
      <c r="AF112" s="289" t="s">
        <v>563</v>
      </c>
    </row>
    <row r="113" spans="2:32" s="50" customFormat="1" ht="15.75" customHeight="1" thickTop="1" x14ac:dyDescent="0.25">
      <c r="B113" s="73">
        <v>1</v>
      </c>
      <c r="C113" s="107" t="s">
        <v>394</v>
      </c>
      <c r="D113" s="160" t="s">
        <v>846</v>
      </c>
      <c r="E113" s="104" t="s">
        <v>750</v>
      </c>
      <c r="F113" s="293" t="s">
        <v>750</v>
      </c>
      <c r="G113" s="213">
        <v>601</v>
      </c>
      <c r="H113" s="192"/>
      <c r="I113" s="214">
        <v>1</v>
      </c>
      <c r="J113" s="215"/>
      <c r="K113" s="251">
        <v>1</v>
      </c>
      <c r="L113" s="218" t="s">
        <v>546</v>
      </c>
      <c r="M113" s="260" t="s">
        <v>846</v>
      </c>
      <c r="N113" s="265"/>
      <c r="O113" s="219" t="s">
        <v>533</v>
      </c>
      <c r="P113" s="219" t="s">
        <v>606</v>
      </c>
      <c r="Q113" s="219" t="s">
        <v>1644</v>
      </c>
      <c r="R113" s="219" t="s">
        <v>1649</v>
      </c>
      <c r="S113" s="219"/>
      <c r="T113" s="275" t="s">
        <v>1078</v>
      </c>
      <c r="U113" s="219">
        <v>2</v>
      </c>
      <c r="V113" s="219">
        <v>17</v>
      </c>
      <c r="W113" s="219"/>
      <c r="X113" s="214">
        <v>4230</v>
      </c>
      <c r="Y113" s="228" t="s">
        <v>546</v>
      </c>
      <c r="Z113" s="299" t="s">
        <v>133</v>
      </c>
      <c r="AA113" s="192"/>
      <c r="AB113" s="229"/>
      <c r="AC113" s="245" t="s">
        <v>1667</v>
      </c>
      <c r="AD113" s="68" t="s">
        <v>927</v>
      </c>
      <c r="AE113" s="68" t="s">
        <v>710</v>
      </c>
      <c r="AF113" s="300" t="s">
        <v>1677</v>
      </c>
    </row>
    <row r="114" spans="2:32" s="50" customFormat="1" ht="15.75" customHeight="1" x14ac:dyDescent="0.25">
      <c r="B114" s="75"/>
      <c r="C114" s="105"/>
      <c r="D114" s="161"/>
      <c r="E114" s="105"/>
      <c r="F114" s="292" t="s">
        <v>750</v>
      </c>
      <c r="G114" s="108"/>
      <c r="H114" s="78"/>
      <c r="I114" s="78"/>
      <c r="J114" s="76"/>
      <c r="K114" s="252">
        <v>1</v>
      </c>
      <c r="L114" s="220" t="s">
        <v>546</v>
      </c>
      <c r="M114" s="261" t="s">
        <v>846</v>
      </c>
      <c r="N114" s="266"/>
      <c r="O114" s="219" t="s">
        <v>537</v>
      </c>
      <c r="P114" s="219" t="s">
        <v>606</v>
      </c>
      <c r="Q114" s="219" t="s">
        <v>1645</v>
      </c>
      <c r="R114" s="219" t="s">
        <v>1650</v>
      </c>
      <c r="S114" s="221"/>
      <c r="T114" s="276" t="s">
        <v>1078</v>
      </c>
      <c r="U114" s="221">
        <v>2</v>
      </c>
      <c r="V114" s="221">
        <v>17</v>
      </c>
      <c r="W114" s="221"/>
      <c r="X114" s="78"/>
      <c r="Y114" s="233"/>
      <c r="Z114" s="234"/>
      <c r="AA114" s="78"/>
      <c r="AB114" s="235"/>
      <c r="AC114" s="246" t="s">
        <v>1668</v>
      </c>
      <c r="AD114" s="256" t="s">
        <v>927</v>
      </c>
      <c r="AE114" s="69" t="s">
        <v>710</v>
      </c>
      <c r="AF114" s="301" t="s">
        <v>1677</v>
      </c>
    </row>
    <row r="115" spans="2:32" s="50" customFormat="1" ht="15.75" customHeight="1" x14ac:dyDescent="0.25">
      <c r="B115" s="75"/>
      <c r="C115" s="105"/>
      <c r="D115" s="161"/>
      <c r="E115" s="105"/>
      <c r="F115" s="290" t="s">
        <v>750</v>
      </c>
      <c r="G115" s="108"/>
      <c r="H115" s="78"/>
      <c r="I115" s="78"/>
      <c r="J115" s="76"/>
      <c r="K115" s="252">
        <v>1</v>
      </c>
      <c r="L115" s="220" t="s">
        <v>546</v>
      </c>
      <c r="M115" s="261" t="s">
        <v>846</v>
      </c>
      <c r="N115" s="266"/>
      <c r="O115" s="219" t="s">
        <v>538</v>
      </c>
      <c r="P115" s="219" t="s">
        <v>606</v>
      </c>
      <c r="Q115" s="219" t="s">
        <v>1646</v>
      </c>
      <c r="R115" s="219" t="s">
        <v>1651</v>
      </c>
      <c r="S115" s="221"/>
      <c r="T115" s="276" t="s">
        <v>1078</v>
      </c>
      <c r="U115" s="221">
        <v>1</v>
      </c>
      <c r="V115" s="221">
        <v>16</v>
      </c>
      <c r="W115" s="221"/>
      <c r="X115" s="78"/>
      <c r="Y115" s="233"/>
      <c r="Z115" s="234"/>
      <c r="AA115" s="78"/>
      <c r="AB115" s="235"/>
      <c r="AC115" s="246" t="s">
        <v>1669</v>
      </c>
      <c r="AD115" s="79" t="s">
        <v>927</v>
      </c>
      <c r="AE115" s="79" t="s">
        <v>710</v>
      </c>
      <c r="AF115" s="302" t="s">
        <v>1677</v>
      </c>
    </row>
    <row r="116" spans="2:32" s="50" customFormat="1" ht="15.75" customHeight="1" x14ac:dyDescent="0.25">
      <c r="B116" s="75"/>
      <c r="C116" s="105"/>
      <c r="D116" s="161"/>
      <c r="E116" s="105"/>
      <c r="F116" s="290" t="s">
        <v>750</v>
      </c>
      <c r="G116" s="108"/>
      <c r="H116" s="78"/>
      <c r="I116" s="78"/>
      <c r="J116" s="76"/>
      <c r="K116" s="252">
        <v>1</v>
      </c>
      <c r="L116" s="220" t="s">
        <v>546</v>
      </c>
      <c r="M116" s="261" t="s">
        <v>846</v>
      </c>
      <c r="N116" s="266"/>
      <c r="O116" s="219" t="s">
        <v>533</v>
      </c>
      <c r="P116" s="219" t="s">
        <v>606</v>
      </c>
      <c r="Q116" s="219" t="s">
        <v>1647</v>
      </c>
      <c r="R116" s="219" t="s">
        <v>1652</v>
      </c>
      <c r="S116" s="221"/>
      <c r="T116" s="276" t="s">
        <v>1078</v>
      </c>
      <c r="U116" s="221">
        <v>1</v>
      </c>
      <c r="V116" s="221">
        <v>16</v>
      </c>
      <c r="W116" s="221"/>
      <c r="X116" s="78"/>
      <c r="Y116" s="233"/>
      <c r="Z116" s="234"/>
      <c r="AA116" s="78"/>
      <c r="AB116" s="235"/>
      <c r="AC116" s="246" t="s">
        <v>1670</v>
      </c>
      <c r="AD116" s="79" t="s">
        <v>927</v>
      </c>
      <c r="AE116" s="79" t="s">
        <v>710</v>
      </c>
      <c r="AF116" s="302" t="s">
        <v>1677</v>
      </c>
    </row>
    <row r="117" spans="2:32" s="50" customFormat="1" ht="15.75" customHeight="1" x14ac:dyDescent="0.25">
      <c r="B117" s="75"/>
      <c r="C117" s="105"/>
      <c r="D117" s="161"/>
      <c r="E117" s="105"/>
      <c r="F117" s="290" t="s">
        <v>846</v>
      </c>
      <c r="G117" s="108"/>
      <c r="H117" s="78"/>
      <c r="I117" s="78"/>
      <c r="J117" s="76"/>
      <c r="K117" s="252"/>
      <c r="L117" s="220"/>
      <c r="M117" s="261" t="s">
        <v>846</v>
      </c>
      <c r="N117" s="266"/>
      <c r="O117" s="219"/>
      <c r="P117" s="219"/>
      <c r="Q117" s="219"/>
      <c r="R117" s="219"/>
      <c r="S117" s="221"/>
      <c r="T117" s="276"/>
      <c r="U117" s="221"/>
      <c r="V117" s="221"/>
      <c r="W117" s="221"/>
      <c r="X117" s="78"/>
      <c r="Y117" s="233"/>
      <c r="Z117" s="234"/>
      <c r="AA117" s="78"/>
      <c r="AB117" s="235"/>
      <c r="AC117" s="246" t="s">
        <v>746</v>
      </c>
      <c r="AD117" s="79" t="s">
        <v>927</v>
      </c>
      <c r="AE117" s="79" t="s">
        <v>710</v>
      </c>
      <c r="AF117" s="302" t="s">
        <v>1677</v>
      </c>
    </row>
    <row r="118" spans="2:32" s="50" customFormat="1" ht="15.75" customHeight="1" x14ac:dyDescent="0.25">
      <c r="B118" s="80"/>
      <c r="C118" s="104"/>
      <c r="D118" s="160"/>
      <c r="E118" s="104"/>
      <c r="F118" s="294" t="s">
        <v>846</v>
      </c>
      <c r="G118" s="109"/>
      <c r="H118" s="83"/>
      <c r="I118" s="83"/>
      <c r="J118" s="74"/>
      <c r="K118" s="253"/>
      <c r="L118" s="222"/>
      <c r="M118" s="262" t="s">
        <v>846</v>
      </c>
      <c r="N118" s="267"/>
      <c r="O118" s="223"/>
      <c r="P118" s="223"/>
      <c r="Q118" s="223"/>
      <c r="R118" s="223"/>
      <c r="S118" s="223"/>
      <c r="T118" s="277"/>
      <c r="U118" s="223"/>
      <c r="V118" s="223"/>
      <c r="W118" s="223"/>
      <c r="X118" s="83"/>
      <c r="Y118" s="236"/>
      <c r="Z118" s="237"/>
      <c r="AA118" s="83"/>
      <c r="AB118" s="238"/>
      <c r="AC118" s="247" t="s">
        <v>746</v>
      </c>
      <c r="AD118" s="82" t="s">
        <v>927</v>
      </c>
      <c r="AE118" s="82" t="s">
        <v>710</v>
      </c>
      <c r="AF118" s="303" t="s">
        <v>1677</v>
      </c>
    </row>
    <row r="119" spans="2:32" s="50" customFormat="1" ht="15.75" customHeight="1" x14ac:dyDescent="0.25">
      <c r="B119" s="84">
        <v>2</v>
      </c>
      <c r="C119" s="51" t="s">
        <v>398</v>
      </c>
      <c r="D119" s="162" t="s">
        <v>846</v>
      </c>
      <c r="E119" s="106" t="s">
        <v>752</v>
      </c>
      <c r="F119" s="295" t="s">
        <v>752</v>
      </c>
      <c r="G119" s="187">
        <v>603</v>
      </c>
      <c r="H119" s="193"/>
      <c r="I119" s="217">
        <v>2</v>
      </c>
      <c r="J119" s="216"/>
      <c r="K119" s="254">
        <v>2</v>
      </c>
      <c r="L119" s="224" t="s">
        <v>546</v>
      </c>
      <c r="M119" s="263" t="s">
        <v>846</v>
      </c>
      <c r="N119" s="268"/>
      <c r="O119" s="219" t="s">
        <v>533</v>
      </c>
      <c r="P119" s="219" t="s">
        <v>606</v>
      </c>
      <c r="Q119" s="219" t="s">
        <v>1648</v>
      </c>
      <c r="R119" s="219" t="s">
        <v>1653</v>
      </c>
      <c r="S119" s="225"/>
      <c r="T119" s="278" t="s">
        <v>1078</v>
      </c>
      <c r="U119" s="225">
        <v>3</v>
      </c>
      <c r="V119" s="225">
        <v>18</v>
      </c>
      <c r="W119" s="225"/>
      <c r="X119" s="217">
        <v>33230</v>
      </c>
      <c r="Y119" s="230" t="s">
        <v>546</v>
      </c>
      <c r="Z119" s="231" t="s">
        <v>133</v>
      </c>
      <c r="AA119" s="217"/>
      <c r="AB119" s="232"/>
      <c r="AC119" s="248" t="s">
        <v>1671</v>
      </c>
      <c r="AD119" s="86" t="s">
        <v>927</v>
      </c>
      <c r="AE119" s="86" t="s">
        <v>710</v>
      </c>
      <c r="AF119" s="304" t="s">
        <v>1677</v>
      </c>
    </row>
    <row r="120" spans="2:32" s="50" customFormat="1" ht="15.75" customHeight="1" x14ac:dyDescent="0.25">
      <c r="B120" s="75"/>
      <c r="C120" s="105"/>
      <c r="D120" s="161"/>
      <c r="E120" s="105"/>
      <c r="F120" s="292" t="s">
        <v>752</v>
      </c>
      <c r="G120" s="108"/>
      <c r="H120" s="78"/>
      <c r="I120" s="78"/>
      <c r="J120" s="76"/>
      <c r="K120" s="252">
        <v>2</v>
      </c>
      <c r="L120" s="220" t="s">
        <v>546</v>
      </c>
      <c r="M120" s="261" t="s">
        <v>846</v>
      </c>
      <c r="N120" s="266"/>
      <c r="O120" s="219" t="s">
        <v>537</v>
      </c>
      <c r="P120" s="219" t="s">
        <v>606</v>
      </c>
      <c r="Q120" s="219" t="s">
        <v>1655</v>
      </c>
      <c r="R120" s="219" t="s">
        <v>1660</v>
      </c>
      <c r="S120" s="221"/>
      <c r="T120" s="276" t="s">
        <v>1078</v>
      </c>
      <c r="U120" s="221">
        <v>3</v>
      </c>
      <c r="V120" s="221">
        <v>18</v>
      </c>
      <c r="W120" s="221"/>
      <c r="X120" s="78"/>
      <c r="Y120" s="233"/>
      <c r="Z120" s="234"/>
      <c r="AA120" s="78"/>
      <c r="AB120" s="235"/>
      <c r="AC120" s="246" t="s">
        <v>1672</v>
      </c>
      <c r="AD120" s="79" t="s">
        <v>927</v>
      </c>
      <c r="AE120" s="79" t="s">
        <v>710</v>
      </c>
      <c r="AF120" s="302" t="s">
        <v>1677</v>
      </c>
    </row>
    <row r="121" spans="2:32" s="50" customFormat="1" ht="15.75" customHeight="1" x14ac:dyDescent="0.25">
      <c r="B121" s="75"/>
      <c r="C121" s="105"/>
      <c r="D121" s="161"/>
      <c r="E121" s="105"/>
      <c r="F121" s="290" t="s">
        <v>752</v>
      </c>
      <c r="G121" s="108"/>
      <c r="H121" s="78"/>
      <c r="I121" s="78"/>
      <c r="J121" s="76"/>
      <c r="K121" s="252">
        <v>2</v>
      </c>
      <c r="L121" s="220" t="s">
        <v>546</v>
      </c>
      <c r="M121" s="261" t="s">
        <v>846</v>
      </c>
      <c r="N121" s="266"/>
      <c r="O121" s="219" t="s">
        <v>533</v>
      </c>
      <c r="P121" s="219" t="s">
        <v>606</v>
      </c>
      <c r="Q121" s="219" t="s">
        <v>1656</v>
      </c>
      <c r="R121" s="219" t="s">
        <v>1661</v>
      </c>
      <c r="S121" s="221"/>
      <c r="T121" s="276" t="s">
        <v>1078</v>
      </c>
      <c r="U121" s="221">
        <v>3</v>
      </c>
      <c r="V121" s="221">
        <v>18</v>
      </c>
      <c r="W121" s="221"/>
      <c r="X121" s="78"/>
      <c r="Y121" s="233"/>
      <c r="Z121" s="234"/>
      <c r="AA121" s="78"/>
      <c r="AB121" s="235"/>
      <c r="AC121" s="246" t="s">
        <v>1673</v>
      </c>
      <c r="AD121" s="79" t="s">
        <v>927</v>
      </c>
      <c r="AE121" s="79" t="s">
        <v>710</v>
      </c>
      <c r="AF121" s="302" t="s">
        <v>1677</v>
      </c>
    </row>
    <row r="122" spans="2:32" s="50" customFormat="1" ht="15.75" customHeight="1" x14ac:dyDescent="0.25">
      <c r="B122" s="75"/>
      <c r="C122" s="105"/>
      <c r="D122" s="161"/>
      <c r="E122" s="105"/>
      <c r="F122" s="290" t="s">
        <v>752</v>
      </c>
      <c r="G122" s="108"/>
      <c r="H122" s="78"/>
      <c r="I122" s="78"/>
      <c r="J122" s="76"/>
      <c r="K122" s="252">
        <v>2</v>
      </c>
      <c r="L122" s="220" t="s">
        <v>546</v>
      </c>
      <c r="M122" s="261" t="s">
        <v>846</v>
      </c>
      <c r="N122" s="266"/>
      <c r="O122" s="219" t="s">
        <v>537</v>
      </c>
      <c r="P122" s="219" t="s">
        <v>606</v>
      </c>
      <c r="Q122" s="219" t="s">
        <v>1657</v>
      </c>
      <c r="R122" s="219" t="s">
        <v>1662</v>
      </c>
      <c r="S122" s="221"/>
      <c r="T122" s="276" t="s">
        <v>1078</v>
      </c>
      <c r="U122" s="221">
        <v>2</v>
      </c>
      <c r="V122" s="221">
        <v>17</v>
      </c>
      <c r="W122" s="221"/>
      <c r="X122" s="78"/>
      <c r="Y122" s="233"/>
      <c r="Z122" s="234"/>
      <c r="AA122" s="78"/>
      <c r="AB122" s="235"/>
      <c r="AC122" s="246" t="s">
        <v>1674</v>
      </c>
      <c r="AD122" s="79" t="s">
        <v>927</v>
      </c>
      <c r="AE122" s="79" t="s">
        <v>710</v>
      </c>
      <c r="AF122" s="302" t="s">
        <v>1677</v>
      </c>
    </row>
    <row r="123" spans="2:32" s="50" customFormat="1" ht="15.75" customHeight="1" x14ac:dyDescent="0.25">
      <c r="B123" s="75"/>
      <c r="C123" s="105"/>
      <c r="D123" s="161"/>
      <c r="E123" s="105"/>
      <c r="F123" s="290" t="s">
        <v>752</v>
      </c>
      <c r="G123" s="108"/>
      <c r="H123" s="78"/>
      <c r="I123" s="78"/>
      <c r="J123" s="76"/>
      <c r="K123" s="252">
        <v>2</v>
      </c>
      <c r="L123" s="220" t="s">
        <v>546</v>
      </c>
      <c r="M123" s="261" t="s">
        <v>846</v>
      </c>
      <c r="N123" s="266"/>
      <c r="O123" s="219" t="s">
        <v>538</v>
      </c>
      <c r="P123" s="219" t="s">
        <v>606</v>
      </c>
      <c r="Q123" s="219" t="s">
        <v>1658</v>
      </c>
      <c r="R123" s="219" t="s">
        <v>1663</v>
      </c>
      <c r="S123" s="221"/>
      <c r="T123" s="276" t="s">
        <v>1078</v>
      </c>
      <c r="U123" s="221">
        <v>2</v>
      </c>
      <c r="V123" s="221">
        <v>17</v>
      </c>
      <c r="W123" s="221"/>
      <c r="X123" s="78"/>
      <c r="Y123" s="233"/>
      <c r="Z123" s="234"/>
      <c r="AA123" s="78"/>
      <c r="AB123" s="235"/>
      <c r="AC123" s="246" t="s">
        <v>1675</v>
      </c>
      <c r="AD123" s="79" t="s">
        <v>927</v>
      </c>
      <c r="AE123" s="79" t="s">
        <v>710</v>
      </c>
      <c r="AF123" s="302" t="s">
        <v>1677</v>
      </c>
    </row>
    <row r="124" spans="2:32" s="50" customFormat="1" ht="15.75" customHeight="1" x14ac:dyDescent="0.25">
      <c r="B124" s="80"/>
      <c r="C124" s="104"/>
      <c r="D124" s="160"/>
      <c r="E124" s="104"/>
      <c r="F124" s="294" t="s">
        <v>752</v>
      </c>
      <c r="G124" s="109"/>
      <c r="H124" s="83"/>
      <c r="I124" s="83"/>
      <c r="J124" s="74"/>
      <c r="K124" s="253">
        <v>2</v>
      </c>
      <c r="L124" s="222" t="s">
        <v>546</v>
      </c>
      <c r="M124" s="262" t="s">
        <v>846</v>
      </c>
      <c r="N124" s="267"/>
      <c r="O124" s="223" t="s">
        <v>533</v>
      </c>
      <c r="P124" s="223" t="s">
        <v>606</v>
      </c>
      <c r="Q124" s="223" t="s">
        <v>1659</v>
      </c>
      <c r="R124" s="223" t="s">
        <v>1664</v>
      </c>
      <c r="S124" s="223"/>
      <c r="T124" s="277" t="s">
        <v>1078</v>
      </c>
      <c r="U124" s="223">
        <v>1</v>
      </c>
      <c r="V124" s="223">
        <v>16</v>
      </c>
      <c r="W124" s="223"/>
      <c r="X124" s="83"/>
      <c r="Y124" s="236"/>
      <c r="Z124" s="237"/>
      <c r="AA124" s="83"/>
      <c r="AB124" s="238"/>
      <c r="AC124" s="247" t="s">
        <v>1676</v>
      </c>
      <c r="AD124" s="82" t="s">
        <v>927</v>
      </c>
      <c r="AE124" s="82" t="s">
        <v>710</v>
      </c>
      <c r="AF124" s="303" t="s">
        <v>1677</v>
      </c>
    </row>
    <row r="125" spans="2:32" ht="22.5" customHeight="1" x14ac:dyDescent="0.25"/>
  </sheetData>
  <sheetProtection algorithmName="SHA-512" hashValue="gMlGa0mZHG5i4IbFf0m1GTcPfQ8eDz4YmPDPi3KYgZuJZb+/ntJTH5TePu7Hha54zw4pO/EkD1S/9Glj4Gv84A==" saltValue="aPPCmLcGOykb9UeNEnSRjA==" spinCount="100000" sheet="1" objects="1" scenarios="1"/>
  <mergeCells count="2">
    <mergeCell ref="P2:Q2"/>
    <mergeCell ref="M108:N108"/>
  </mergeCells>
  <phoneticPr fontId="2"/>
  <conditionalFormatting sqref="O101:O106">
    <cfRule type="expression" dxfId="21" priority="3" stopIfTrue="1">
      <formula>K101=2</formula>
    </cfRule>
  </conditionalFormatting>
  <conditionalFormatting sqref="O113:R118">
    <cfRule type="expression" dxfId="20" priority="1" stopIfTrue="1">
      <formula>$L$4=2</formula>
    </cfRule>
  </conditionalFormatting>
  <conditionalFormatting sqref="O119:R124">
    <cfRule type="expression" dxfId="19" priority="2" stopIfTrue="1">
      <formula>$L$11=2</formula>
    </cfRule>
  </conditionalFormatting>
  <conditionalFormatting sqref="P101:P106">
    <cfRule type="expression" dxfId="18" priority="4" stopIfTrue="1">
      <formula>K101=2</formula>
    </cfRule>
  </conditionalFormatting>
  <conditionalFormatting sqref="Q101:Q106">
    <cfRule type="expression" dxfId="17" priority="5" stopIfTrue="1">
      <formula>K101=2</formula>
    </cfRule>
  </conditionalFormatting>
  <conditionalFormatting sqref="R101:R106">
    <cfRule type="expression" dxfId="16" priority="6" stopIfTrue="1">
      <formula>K101=2</formula>
    </cfRule>
  </conditionalFormatting>
  <pageMargins left="0.4" right="0.26" top="0.45" bottom="0.37" header="0.17" footer="0.17"/>
  <pageSetup paperSize="9" scale="64" fitToHeight="0" orientation="landscape" verticalDpi="4294967293" r:id="rId1"/>
  <headerFooter alignWithMargins="0"/>
  <rowBreaks count="1" manualBreakCount="1">
    <brk id="9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48"/>
  <sheetViews>
    <sheetView workbookViewId="0">
      <selection activeCell="C4" sqref="C4"/>
    </sheetView>
  </sheetViews>
  <sheetFormatPr defaultColWidth="9" defaultRowHeight="12.75" x14ac:dyDescent="0.25"/>
  <cols>
    <col min="1" max="1" width="4" style="1" customWidth="1"/>
    <col min="2" max="2" width="32.59765625" style="1" customWidth="1"/>
    <col min="3" max="3" width="3.265625" style="1" customWidth="1"/>
    <col min="4" max="4" width="11.265625" style="1" customWidth="1"/>
    <col min="5" max="5" width="3.265625" style="1" customWidth="1"/>
    <col min="6" max="6" width="26.9296875" style="1" customWidth="1"/>
    <col min="7" max="7" width="9" style="1"/>
    <col min="8" max="8" width="3.46484375" style="1" customWidth="1"/>
    <col min="9" max="9" width="7.9296875" style="1" customWidth="1"/>
    <col min="10" max="12" width="6.73046875" style="1" customWidth="1"/>
    <col min="13" max="13" width="14.46484375" style="1" customWidth="1"/>
    <col min="14" max="14" width="6.73046875" style="1" customWidth="1"/>
    <col min="15" max="16384" width="9" style="1"/>
  </cols>
  <sheetData>
    <row r="1" spans="1:16" ht="18.75" customHeight="1" x14ac:dyDescent="0.25">
      <c r="A1" s="306"/>
      <c r="B1" s="307" t="s">
        <v>775</v>
      </c>
      <c r="E1" s="306"/>
      <c r="F1" s="306"/>
      <c r="G1" s="306"/>
      <c r="H1" s="306"/>
      <c r="I1" s="306"/>
      <c r="J1" s="306"/>
      <c r="K1" s="306"/>
      <c r="L1" s="306"/>
      <c r="M1" s="306"/>
      <c r="N1" s="306"/>
      <c r="O1" s="306"/>
      <c r="P1" s="306"/>
    </row>
    <row r="2" spans="1:16" ht="16.5" customHeight="1" thickBot="1" x14ac:dyDescent="0.3">
      <c r="A2" s="306"/>
      <c r="B2" s="306"/>
      <c r="C2" s="306"/>
      <c r="D2" s="306"/>
      <c r="E2" s="306"/>
      <c r="F2" s="306"/>
      <c r="G2" s="306"/>
      <c r="H2" s="306"/>
      <c r="I2" s="306"/>
      <c r="J2" s="306"/>
      <c r="K2" s="306"/>
      <c r="L2" s="306"/>
      <c r="M2" s="306"/>
      <c r="N2" s="306"/>
      <c r="O2" s="306"/>
      <c r="P2" s="306"/>
    </row>
    <row r="3" spans="1:16" ht="16.5" customHeight="1" thickBot="1" x14ac:dyDescent="0.3">
      <c r="A3" s="306"/>
      <c r="B3" s="306" t="s">
        <v>745</v>
      </c>
      <c r="C3" s="493">
        <v>66</v>
      </c>
      <c r="D3" s="494"/>
      <c r="E3" s="494"/>
      <c r="F3" s="495"/>
      <c r="G3" s="306"/>
      <c r="H3" s="306"/>
      <c r="I3" s="306"/>
      <c r="J3" s="306"/>
      <c r="K3" s="306"/>
      <c r="L3" s="306"/>
      <c r="M3" s="306"/>
      <c r="N3" s="306"/>
      <c r="O3" s="306"/>
      <c r="P3" s="306"/>
    </row>
    <row r="4" spans="1:16" ht="16.5" customHeight="1" x14ac:dyDescent="0.25">
      <c r="A4" s="306"/>
      <c r="B4" s="306" t="s">
        <v>721</v>
      </c>
      <c r="C4" s="306"/>
      <c r="D4" s="306"/>
      <c r="E4" s="306"/>
      <c r="F4" s="306"/>
      <c r="G4" s="306"/>
      <c r="H4" s="306"/>
      <c r="I4" s="306"/>
      <c r="J4" s="306"/>
      <c r="K4" s="306"/>
      <c r="L4" s="306"/>
      <c r="M4" s="306"/>
      <c r="N4" s="306"/>
      <c r="O4" s="306"/>
      <c r="P4" s="306"/>
    </row>
    <row r="5" spans="1:16" ht="16.5" customHeight="1" x14ac:dyDescent="0.25">
      <c r="A5" s="306" t="s">
        <v>631</v>
      </c>
      <c r="B5" s="306" t="s">
        <v>548</v>
      </c>
      <c r="C5" s="308" t="s">
        <v>81</v>
      </c>
      <c r="D5" s="176">
        <f>IF($C$3="","",VLOOKUP($C$3,競技会テーブル!$A$5:$U$278,12,FALSE))</f>
        <v>42</v>
      </c>
      <c r="E5" s="308" t="s">
        <v>82</v>
      </c>
      <c r="F5" s="306"/>
      <c r="G5" s="306"/>
      <c r="H5" s="306"/>
      <c r="I5" s="306" t="s">
        <v>38</v>
      </c>
      <c r="J5" s="501"/>
      <c r="K5" s="502"/>
      <c r="L5" s="306"/>
      <c r="M5" s="306"/>
      <c r="N5" s="306"/>
      <c r="O5" s="306"/>
      <c r="P5" s="306"/>
    </row>
    <row r="6" spans="1:16" ht="16.5" customHeight="1" x14ac:dyDescent="0.25">
      <c r="A6" s="306"/>
      <c r="B6" s="306"/>
      <c r="C6" s="306"/>
      <c r="D6" s="306"/>
      <c r="E6" s="306"/>
      <c r="F6" s="306"/>
      <c r="G6" s="306"/>
      <c r="H6" s="306"/>
      <c r="I6" s="306"/>
      <c r="J6" s="309" t="s">
        <v>2082</v>
      </c>
      <c r="K6" s="306"/>
      <c r="L6" s="306"/>
      <c r="M6" s="306"/>
      <c r="N6" s="306"/>
      <c r="O6" s="306"/>
      <c r="P6" s="306"/>
    </row>
    <row r="7" spans="1:16" ht="72.75" customHeight="1" x14ac:dyDescent="0.25">
      <c r="A7" s="306" t="s">
        <v>632</v>
      </c>
      <c r="B7" s="306" t="s">
        <v>80</v>
      </c>
      <c r="C7" s="503" t="str">
        <f>IF($C$3="","",VLOOKUP($C$3,競技会テーブル!$A$5:$U$278,13,FALSE))</f>
        <v>京都府小学生陸上競技選手権大会丹後予選会(非公認)</v>
      </c>
      <c r="D7" s="504"/>
      <c r="E7" s="504"/>
      <c r="F7" s="505"/>
      <c r="G7" s="306"/>
      <c r="H7" s="306"/>
      <c r="I7" s="306"/>
      <c r="J7" s="306"/>
      <c r="K7" s="306"/>
      <c r="L7" s="306"/>
      <c r="M7" s="306"/>
      <c r="N7" s="306"/>
      <c r="O7" s="306"/>
      <c r="P7" s="306"/>
    </row>
    <row r="8" spans="1:16" ht="16.5" customHeight="1" x14ac:dyDescent="0.25">
      <c r="A8" s="306"/>
      <c r="B8" s="306"/>
      <c r="C8" s="306"/>
      <c r="D8" s="306"/>
      <c r="E8" s="306"/>
      <c r="F8" s="306"/>
      <c r="G8" s="306"/>
      <c r="H8" s="306"/>
      <c r="I8" s="306" t="s">
        <v>92</v>
      </c>
      <c r="J8" s="306"/>
      <c r="K8" s="306"/>
      <c r="L8" s="306"/>
      <c r="M8" s="306"/>
      <c r="N8" s="306"/>
      <c r="O8" s="306"/>
      <c r="P8" s="306"/>
    </row>
    <row r="9" spans="1:16" ht="16.5" customHeight="1" x14ac:dyDescent="0.25">
      <c r="A9" s="306" t="s">
        <v>633</v>
      </c>
      <c r="B9" s="306" t="s">
        <v>549</v>
      </c>
      <c r="C9" s="496" t="str">
        <f>IF($C$3="","",VLOOKUP($C$3,競技会テーブル!$A$5:$U$278,14,FALSE))</f>
        <v>府小学生丹後予(非公認)</v>
      </c>
      <c r="D9" s="506"/>
      <c r="E9" s="506"/>
      <c r="F9" s="497"/>
      <c r="G9" s="306" t="s">
        <v>1594</v>
      </c>
      <c r="H9" s="306"/>
      <c r="I9" s="306" t="s">
        <v>84</v>
      </c>
      <c r="J9" s="306"/>
      <c r="K9" s="306"/>
      <c r="L9" s="306"/>
      <c r="M9" s="306"/>
      <c r="N9" s="306"/>
      <c r="O9" s="306"/>
      <c r="P9" s="306"/>
    </row>
    <row r="10" spans="1:16" ht="16.5" customHeight="1" x14ac:dyDescent="0.25">
      <c r="A10" s="306"/>
      <c r="B10" s="306"/>
      <c r="C10" s="306"/>
      <c r="D10" s="306"/>
      <c r="E10" s="306"/>
      <c r="F10" s="306"/>
      <c r="G10" s="306"/>
      <c r="H10" s="306"/>
      <c r="I10" s="306"/>
      <c r="J10" s="306" t="s">
        <v>85</v>
      </c>
      <c r="K10" s="306" t="s">
        <v>86</v>
      </c>
      <c r="L10" s="306" t="s">
        <v>87</v>
      </c>
      <c r="M10" s="306" t="s">
        <v>10</v>
      </c>
      <c r="N10" s="306" t="s">
        <v>88</v>
      </c>
      <c r="O10" s="306"/>
      <c r="P10" s="306"/>
    </row>
    <row r="11" spans="1:16" ht="16.5" customHeight="1" x14ac:dyDescent="0.25">
      <c r="A11" s="306" t="s">
        <v>634</v>
      </c>
      <c r="B11" s="306" t="s">
        <v>1642</v>
      </c>
      <c r="C11" s="498"/>
      <c r="D11" s="499"/>
      <c r="E11" s="499"/>
      <c r="F11" s="500"/>
      <c r="G11" s="306"/>
      <c r="H11" s="306"/>
      <c r="I11" s="306" t="s">
        <v>89</v>
      </c>
      <c r="J11" s="176"/>
      <c r="K11" s="176"/>
      <c r="L11" s="176"/>
      <c r="M11" s="176"/>
      <c r="N11" s="306">
        <f>SUM(J11:M11)</f>
        <v>0</v>
      </c>
      <c r="O11" s="306"/>
      <c r="P11" s="306"/>
    </row>
    <row r="12" spans="1:16" ht="16.5" customHeight="1" x14ac:dyDescent="0.25">
      <c r="A12" s="306" t="s">
        <v>635</v>
      </c>
      <c r="B12" s="306" t="s">
        <v>1641</v>
      </c>
      <c r="C12" s="498"/>
      <c r="D12" s="499"/>
      <c r="E12" s="499"/>
      <c r="F12" s="500"/>
      <c r="G12" s="306"/>
      <c r="H12" s="306"/>
      <c r="I12" s="306" t="s">
        <v>90</v>
      </c>
      <c r="J12" s="176"/>
      <c r="K12" s="176"/>
      <c r="L12" s="176"/>
      <c r="M12" s="176"/>
      <c r="N12" s="306">
        <f>SUM(J12:M12)</f>
        <v>0</v>
      </c>
      <c r="O12" s="306"/>
      <c r="P12" s="306"/>
    </row>
    <row r="13" spans="1:16" ht="16.5" customHeight="1" x14ac:dyDescent="0.25">
      <c r="A13" s="306" t="s">
        <v>636</v>
      </c>
      <c r="B13" s="306" t="s">
        <v>1627</v>
      </c>
      <c r="C13" s="498"/>
      <c r="D13" s="499"/>
      <c r="E13" s="499"/>
      <c r="F13" s="500"/>
      <c r="G13" s="306"/>
      <c r="H13" s="306"/>
      <c r="I13" s="306" t="s">
        <v>88</v>
      </c>
      <c r="J13" s="306">
        <f>J11+J12</f>
        <v>0</v>
      </c>
      <c r="K13" s="306">
        <f>K11+K12</f>
        <v>0</v>
      </c>
      <c r="L13" s="306">
        <f>L11+L12</f>
        <v>0</v>
      </c>
      <c r="M13" s="306">
        <f>M11+M12</f>
        <v>0</v>
      </c>
      <c r="N13" s="306">
        <f>N11+N12</f>
        <v>0</v>
      </c>
      <c r="O13" s="306"/>
      <c r="P13" s="306"/>
    </row>
    <row r="14" spans="1:16" ht="16.5" customHeight="1" x14ac:dyDescent="0.25">
      <c r="A14" s="306" t="s">
        <v>637</v>
      </c>
      <c r="B14" s="306" t="s">
        <v>1628</v>
      </c>
      <c r="C14" s="498"/>
      <c r="D14" s="499"/>
      <c r="E14" s="499"/>
      <c r="F14" s="500"/>
      <c r="G14" s="306"/>
      <c r="H14" s="306"/>
      <c r="I14" s="306"/>
      <c r="J14" s="306"/>
      <c r="K14" s="306"/>
      <c r="L14" s="306"/>
      <c r="M14" s="306"/>
      <c r="N14" s="306"/>
      <c r="O14" s="306"/>
      <c r="P14" s="306"/>
    </row>
    <row r="15" spans="1:16" ht="16.5" customHeight="1" x14ac:dyDescent="0.25">
      <c r="A15" s="306" t="s">
        <v>638</v>
      </c>
      <c r="B15" s="306" t="s">
        <v>1376</v>
      </c>
      <c r="C15" s="498"/>
      <c r="D15" s="499"/>
      <c r="E15" s="499"/>
      <c r="F15" s="500"/>
      <c r="G15" s="306"/>
      <c r="H15" s="306"/>
      <c r="I15" s="306"/>
      <c r="J15" s="306"/>
      <c r="K15" s="306"/>
      <c r="L15" s="306"/>
      <c r="M15" s="306"/>
      <c r="N15" s="306"/>
      <c r="O15" s="306"/>
      <c r="P15" s="306"/>
    </row>
    <row r="16" spans="1:16" ht="16.5" customHeight="1" x14ac:dyDescent="0.25">
      <c r="A16" s="306" t="s">
        <v>639</v>
      </c>
      <c r="B16" s="306" t="s">
        <v>94</v>
      </c>
      <c r="C16" s="498"/>
      <c r="D16" s="499"/>
      <c r="E16" s="499"/>
      <c r="F16" s="500"/>
      <c r="G16" s="306"/>
      <c r="H16" s="306"/>
      <c r="I16" s="306" t="s">
        <v>91</v>
      </c>
      <c r="J16" s="306"/>
      <c r="K16" s="306"/>
      <c r="L16" s="306"/>
      <c r="M16" s="306"/>
      <c r="N16" s="306"/>
      <c r="O16" s="306"/>
      <c r="P16" s="306"/>
    </row>
    <row r="17" spans="1:16" ht="16.5" customHeight="1" x14ac:dyDescent="0.25">
      <c r="A17" s="306" t="s">
        <v>640</v>
      </c>
      <c r="B17" s="306" t="s">
        <v>1643</v>
      </c>
      <c r="C17" s="498"/>
      <c r="D17" s="499"/>
      <c r="E17" s="499"/>
      <c r="F17" s="500"/>
      <c r="G17" s="306"/>
      <c r="H17" s="306"/>
      <c r="I17" s="306"/>
      <c r="J17" s="306" t="s">
        <v>85</v>
      </c>
      <c r="K17" s="306" t="s">
        <v>86</v>
      </c>
      <c r="L17" s="306" t="s">
        <v>87</v>
      </c>
      <c r="M17" s="306" t="s">
        <v>10</v>
      </c>
      <c r="N17" s="306" t="s">
        <v>88</v>
      </c>
      <c r="O17" s="306"/>
      <c r="P17" s="306"/>
    </row>
    <row r="18" spans="1:16" ht="16.5" customHeight="1" x14ac:dyDescent="0.25">
      <c r="A18" s="306" t="s">
        <v>641</v>
      </c>
      <c r="B18" s="306" t="s">
        <v>83</v>
      </c>
      <c r="C18" s="498"/>
      <c r="D18" s="499"/>
      <c r="E18" s="499"/>
      <c r="F18" s="500"/>
      <c r="G18" s="306"/>
      <c r="H18" s="306"/>
      <c r="I18" s="306" t="s">
        <v>89</v>
      </c>
      <c r="J18" s="176"/>
      <c r="K18" s="176"/>
      <c r="L18" s="176"/>
      <c r="M18" s="176"/>
      <c r="N18" s="306">
        <f>SUM(J18:M18)</f>
        <v>0</v>
      </c>
      <c r="O18" s="306"/>
      <c r="P18" s="306"/>
    </row>
    <row r="19" spans="1:16" ht="16.5" customHeight="1" x14ac:dyDescent="0.25">
      <c r="A19" s="306" t="s">
        <v>642</v>
      </c>
      <c r="B19" s="306" t="s">
        <v>1629</v>
      </c>
      <c r="C19" s="498"/>
      <c r="D19" s="499"/>
      <c r="E19" s="499"/>
      <c r="F19" s="500"/>
      <c r="G19" s="306"/>
      <c r="H19" s="306"/>
      <c r="I19" s="306" t="s">
        <v>90</v>
      </c>
      <c r="J19" s="176"/>
      <c r="K19" s="176"/>
      <c r="L19" s="176"/>
      <c r="M19" s="176"/>
      <c r="N19" s="306">
        <f>SUM(J19:M19)</f>
        <v>0</v>
      </c>
      <c r="O19" s="306"/>
      <c r="P19" s="306"/>
    </row>
    <row r="20" spans="1:16" ht="44.25" customHeight="1" x14ac:dyDescent="0.25">
      <c r="A20" s="306" t="s">
        <v>643</v>
      </c>
      <c r="B20" s="306" t="s">
        <v>1636</v>
      </c>
      <c r="C20" s="498"/>
      <c r="D20" s="499"/>
      <c r="E20" s="499"/>
      <c r="F20" s="500"/>
      <c r="G20" s="306"/>
      <c r="H20" s="306"/>
      <c r="I20" s="306" t="s">
        <v>88</v>
      </c>
      <c r="J20" s="306">
        <f>J18+J19</f>
        <v>0</v>
      </c>
      <c r="K20" s="306">
        <f>K18+K19</f>
        <v>0</v>
      </c>
      <c r="L20" s="306">
        <f>L18+L19</f>
        <v>0</v>
      </c>
      <c r="M20" s="306">
        <f>M18+M19</f>
        <v>0</v>
      </c>
      <c r="N20" s="306">
        <f>N18+N19</f>
        <v>0</v>
      </c>
      <c r="O20" s="306"/>
      <c r="P20" s="306"/>
    </row>
    <row r="21" spans="1:16" ht="16.5" customHeight="1" x14ac:dyDescent="0.25">
      <c r="A21" s="306" t="s">
        <v>644</v>
      </c>
      <c r="B21" s="306" t="s">
        <v>1630</v>
      </c>
      <c r="C21" s="498"/>
      <c r="D21" s="499"/>
      <c r="E21" s="499"/>
      <c r="F21" s="500"/>
      <c r="G21" s="306"/>
      <c r="H21" s="306"/>
      <c r="I21" s="310" t="s">
        <v>1603</v>
      </c>
      <c r="J21" s="306"/>
      <c r="K21" s="306"/>
      <c r="L21" s="306"/>
      <c r="M21" s="306"/>
      <c r="N21" s="306"/>
      <c r="O21" s="306"/>
      <c r="P21" s="306"/>
    </row>
    <row r="22" spans="1:16" ht="16.5" customHeight="1" x14ac:dyDescent="0.25">
      <c r="A22" s="306" t="s">
        <v>645</v>
      </c>
      <c r="B22" s="306" t="s">
        <v>1631</v>
      </c>
      <c r="C22" s="498"/>
      <c r="D22" s="499"/>
      <c r="E22" s="499"/>
      <c r="F22" s="500"/>
      <c r="G22" s="306"/>
      <c r="H22" s="306"/>
      <c r="I22" s="306" t="s">
        <v>93</v>
      </c>
      <c r="J22" s="306"/>
      <c r="K22" s="306"/>
      <c r="L22" s="306"/>
      <c r="M22" s="306"/>
      <c r="N22" s="306">
        <f>N11+N18</f>
        <v>0</v>
      </c>
      <c r="O22" s="306"/>
      <c r="P22" s="306"/>
    </row>
    <row r="23" spans="1:16" ht="16.5" customHeight="1" x14ac:dyDescent="0.25">
      <c r="A23" s="306" t="s">
        <v>646</v>
      </c>
      <c r="B23" s="306" t="s">
        <v>1632</v>
      </c>
      <c r="C23" s="498"/>
      <c r="D23" s="499"/>
      <c r="E23" s="499"/>
      <c r="F23" s="500"/>
      <c r="G23" s="306"/>
      <c r="H23" s="306"/>
      <c r="I23" s="306"/>
      <c r="J23" s="176"/>
      <c r="K23" s="306" t="s">
        <v>78</v>
      </c>
      <c r="L23" s="306"/>
      <c r="M23" s="306"/>
      <c r="N23" s="306">
        <f>N12+N19</f>
        <v>0</v>
      </c>
      <c r="O23" s="306"/>
      <c r="P23" s="306"/>
    </row>
    <row r="24" spans="1:16" ht="16.5" customHeight="1" x14ac:dyDescent="0.25">
      <c r="A24" s="306" t="s">
        <v>647</v>
      </c>
      <c r="B24" s="306" t="s">
        <v>1633</v>
      </c>
      <c r="C24" s="498"/>
      <c r="D24" s="499"/>
      <c r="E24" s="499"/>
      <c r="F24" s="500"/>
      <c r="G24" s="306"/>
      <c r="H24" s="306"/>
      <c r="I24" s="306"/>
      <c r="J24" s="306"/>
      <c r="K24" s="306"/>
      <c r="L24" s="306"/>
      <c r="M24" s="306"/>
      <c r="N24" s="306">
        <f>N13+N20</f>
        <v>0</v>
      </c>
      <c r="O24" s="306"/>
      <c r="P24" s="306"/>
    </row>
    <row r="25" spans="1:16" ht="16.5" customHeight="1" x14ac:dyDescent="0.25">
      <c r="A25" s="306" t="s">
        <v>1634</v>
      </c>
      <c r="B25" s="306" t="s">
        <v>1635</v>
      </c>
      <c r="C25" s="498"/>
      <c r="D25" s="499"/>
      <c r="E25" s="499"/>
      <c r="F25" s="500"/>
      <c r="G25" s="306"/>
      <c r="H25" s="306"/>
      <c r="I25" s="306" t="s">
        <v>664</v>
      </c>
      <c r="J25" s="306"/>
      <c r="K25" s="306"/>
      <c r="L25" s="306"/>
      <c r="M25" s="306"/>
      <c r="N25" s="306"/>
      <c r="O25" s="306"/>
      <c r="P25" s="306"/>
    </row>
    <row r="26" spans="1:16" ht="16.5" customHeight="1" x14ac:dyDescent="0.25">
      <c r="A26" s="306"/>
      <c r="B26" s="306"/>
      <c r="C26" s="306"/>
      <c r="D26" s="306"/>
      <c r="E26" s="306"/>
      <c r="F26" s="306"/>
      <c r="G26" s="306"/>
      <c r="H26" s="306"/>
      <c r="I26" s="306"/>
      <c r="J26" s="501"/>
      <c r="K26" s="502"/>
      <c r="L26" s="306"/>
      <c r="M26" s="306"/>
      <c r="N26" s="306"/>
      <c r="O26" s="306"/>
      <c r="P26" s="306"/>
    </row>
    <row r="27" spans="1:16" ht="16.5" customHeight="1" x14ac:dyDescent="0.25">
      <c r="A27" s="306"/>
      <c r="B27" s="306"/>
      <c r="C27" s="306"/>
      <c r="D27" s="306"/>
      <c r="E27" s="306"/>
      <c r="F27" s="306"/>
      <c r="G27" s="306"/>
      <c r="H27" s="306"/>
      <c r="I27" s="306"/>
      <c r="J27" s="306" t="s">
        <v>665</v>
      </c>
      <c r="K27" s="306"/>
      <c r="L27" s="306"/>
      <c r="M27" s="306"/>
      <c r="N27" s="306"/>
      <c r="O27" s="306"/>
      <c r="P27" s="306"/>
    </row>
    <row r="28" spans="1:16" ht="16.5" customHeight="1" x14ac:dyDescent="0.25">
      <c r="A28" s="306"/>
      <c r="B28" s="306"/>
      <c r="C28" s="306"/>
      <c r="D28" s="306"/>
      <c r="E28" s="306"/>
      <c r="F28" s="306"/>
      <c r="G28" s="306"/>
      <c r="H28" s="306"/>
      <c r="I28" s="306" t="s">
        <v>619</v>
      </c>
      <c r="J28" s="306"/>
      <c r="K28" s="306"/>
      <c r="L28" s="306"/>
      <c r="M28" s="306"/>
      <c r="N28" s="306"/>
      <c r="O28" s="306"/>
      <c r="P28" s="306"/>
    </row>
    <row r="29" spans="1:16" ht="38.25" customHeight="1" x14ac:dyDescent="0.25">
      <c r="A29" s="306"/>
      <c r="B29" s="306"/>
      <c r="C29" s="306"/>
      <c r="D29" s="306"/>
      <c r="E29" s="306"/>
      <c r="F29" s="306"/>
      <c r="G29" s="306"/>
      <c r="H29" s="306"/>
      <c r="I29" s="306">
        <v>1</v>
      </c>
      <c r="J29" s="496"/>
      <c r="K29" s="497"/>
      <c r="L29" s="306"/>
      <c r="M29" s="306"/>
      <c r="N29" s="306"/>
      <c r="O29" s="306"/>
      <c r="P29" s="306"/>
    </row>
    <row r="30" spans="1:16" ht="27.75" customHeight="1" x14ac:dyDescent="0.25">
      <c r="A30" s="306"/>
      <c r="B30" s="306"/>
      <c r="C30" s="306"/>
      <c r="D30" s="306"/>
      <c r="E30" s="306"/>
      <c r="F30" s="306"/>
      <c r="G30" s="306"/>
      <c r="H30" s="306"/>
      <c r="I30" s="306">
        <v>2</v>
      </c>
      <c r="J30" s="496"/>
      <c r="K30" s="497"/>
      <c r="L30" s="306"/>
      <c r="M30" s="306"/>
      <c r="N30" s="306"/>
      <c r="O30" s="306"/>
      <c r="P30" s="306"/>
    </row>
    <row r="31" spans="1:16" ht="16.5" customHeight="1" x14ac:dyDescent="0.25">
      <c r="A31" s="306"/>
      <c r="B31" s="306"/>
      <c r="C31" s="306"/>
      <c r="D31" s="306"/>
      <c r="E31" s="306"/>
      <c r="F31" s="306"/>
      <c r="G31" s="306"/>
      <c r="H31" s="306"/>
      <c r="I31" s="306"/>
      <c r="J31" s="306"/>
      <c r="K31" s="306"/>
      <c r="L31" s="306"/>
      <c r="M31" s="306"/>
      <c r="N31" s="306"/>
      <c r="O31" s="306"/>
      <c r="P31" s="306"/>
    </row>
    <row r="32" spans="1:16" ht="16.5" customHeight="1" x14ac:dyDescent="0.25">
      <c r="A32" s="306"/>
      <c r="B32" s="306"/>
      <c r="C32" s="306"/>
      <c r="D32" s="306"/>
      <c r="E32" s="306"/>
      <c r="F32" s="306"/>
      <c r="G32" s="306"/>
      <c r="H32" s="306"/>
      <c r="I32" s="306" t="s">
        <v>620</v>
      </c>
      <c r="J32" s="306"/>
      <c r="K32" s="306"/>
      <c r="L32" s="306"/>
      <c r="M32" s="306"/>
      <c r="N32" s="306"/>
      <c r="O32" s="306"/>
      <c r="P32" s="306"/>
    </row>
    <row r="33" spans="1:16" ht="16.5" customHeight="1" x14ac:dyDescent="0.25">
      <c r="A33" s="306"/>
      <c r="B33" s="306"/>
      <c r="C33" s="306"/>
      <c r="D33" s="306"/>
      <c r="E33" s="306"/>
      <c r="F33" s="306"/>
      <c r="G33" s="306"/>
      <c r="H33" s="306"/>
      <c r="I33" s="306">
        <v>1</v>
      </c>
      <c r="J33" s="496"/>
      <c r="K33" s="497"/>
      <c r="L33" s="306"/>
      <c r="M33" s="306"/>
      <c r="N33" s="306"/>
      <c r="O33" s="306"/>
      <c r="P33" s="306"/>
    </row>
    <row r="34" spans="1:16" ht="16.5" customHeight="1" x14ac:dyDescent="0.25">
      <c r="A34" s="306"/>
      <c r="B34" s="306"/>
      <c r="C34" s="306"/>
      <c r="D34" s="306"/>
      <c r="E34" s="306"/>
      <c r="F34" s="306"/>
      <c r="G34" s="306"/>
      <c r="H34" s="306"/>
      <c r="I34" s="306">
        <v>2</v>
      </c>
      <c r="J34" s="496"/>
      <c r="K34" s="497"/>
      <c r="L34" s="306"/>
      <c r="M34" s="306"/>
      <c r="N34" s="306"/>
      <c r="O34" s="306"/>
      <c r="P34" s="306"/>
    </row>
    <row r="35" spans="1:16" ht="16.5" customHeight="1" x14ac:dyDescent="0.25">
      <c r="A35" s="306"/>
      <c r="B35" s="306"/>
      <c r="C35" s="306"/>
      <c r="D35" s="306"/>
      <c r="E35" s="306"/>
      <c r="F35" s="306"/>
      <c r="G35" s="306"/>
      <c r="H35" s="306"/>
      <c r="I35" s="306">
        <v>3</v>
      </c>
      <c r="J35" s="496"/>
      <c r="K35" s="497"/>
      <c r="L35" s="306"/>
      <c r="M35" s="306"/>
      <c r="N35" s="306"/>
      <c r="O35" s="306"/>
      <c r="P35" s="306"/>
    </row>
    <row r="36" spans="1:16" ht="16.5" customHeight="1" x14ac:dyDescent="0.25">
      <c r="A36" s="306"/>
      <c r="B36" s="306"/>
      <c r="C36" s="306"/>
      <c r="D36" s="306"/>
      <c r="E36" s="306"/>
      <c r="F36" s="306"/>
      <c r="G36" s="306"/>
      <c r="H36" s="306"/>
      <c r="I36" s="306">
        <v>4</v>
      </c>
      <c r="J36" s="496"/>
      <c r="K36" s="497"/>
      <c r="L36" s="306"/>
      <c r="M36" s="306"/>
      <c r="N36" s="306"/>
      <c r="O36" s="306"/>
      <c r="P36" s="306"/>
    </row>
    <row r="37" spans="1:16" ht="16.5" customHeight="1" x14ac:dyDescent="0.25">
      <c r="A37" s="306"/>
      <c r="B37" s="306"/>
      <c r="C37" s="306"/>
      <c r="D37" s="306"/>
      <c r="E37" s="306"/>
      <c r="F37" s="306"/>
      <c r="G37" s="306"/>
      <c r="H37" s="306"/>
      <c r="I37" s="306">
        <v>5</v>
      </c>
      <c r="J37" s="496"/>
      <c r="K37" s="497"/>
      <c r="L37" s="306"/>
      <c r="M37" s="306"/>
      <c r="N37" s="306"/>
      <c r="O37" s="306"/>
      <c r="P37" s="306"/>
    </row>
    <row r="38" spans="1:16" ht="16.5" customHeight="1" x14ac:dyDescent="0.25">
      <c r="A38" s="306"/>
      <c r="B38" s="306"/>
      <c r="C38" s="306"/>
      <c r="D38" s="306"/>
      <c r="E38" s="306"/>
      <c r="F38" s="306"/>
      <c r="G38" s="306"/>
      <c r="H38" s="306"/>
      <c r="I38" s="306">
        <v>6</v>
      </c>
      <c r="J38" s="496"/>
      <c r="K38" s="497"/>
      <c r="L38" s="306"/>
      <c r="M38" s="306"/>
      <c r="N38" s="306"/>
      <c r="O38" s="306"/>
      <c r="P38" s="306"/>
    </row>
    <row r="39" spans="1:16" ht="16.5" customHeight="1" x14ac:dyDescent="0.25">
      <c r="A39" s="306"/>
      <c r="B39" s="306"/>
      <c r="C39" s="306"/>
      <c r="D39" s="306"/>
      <c r="E39" s="306"/>
      <c r="F39" s="306"/>
      <c r="G39" s="306"/>
      <c r="H39" s="306"/>
      <c r="I39" s="306"/>
      <c r="J39" s="306"/>
      <c r="K39" s="306"/>
      <c r="L39" s="306"/>
      <c r="M39" s="306"/>
      <c r="N39" s="306"/>
      <c r="O39" s="306"/>
      <c r="P39" s="306"/>
    </row>
    <row r="40" spans="1:16" ht="16.5" customHeight="1" x14ac:dyDescent="0.25">
      <c r="A40" s="306"/>
      <c r="B40" s="306"/>
      <c r="C40" s="306"/>
      <c r="D40" s="306"/>
      <c r="E40" s="306"/>
      <c r="F40" s="306"/>
      <c r="G40" s="306"/>
      <c r="H40" s="306"/>
      <c r="I40" s="306"/>
      <c r="J40" s="306"/>
      <c r="K40" s="306"/>
      <c r="L40" s="306"/>
      <c r="M40" s="306"/>
      <c r="N40" s="306"/>
      <c r="O40" s="306"/>
      <c r="P40" s="306"/>
    </row>
    <row r="41" spans="1:16" ht="16.5" customHeight="1" x14ac:dyDescent="0.25">
      <c r="A41" s="306"/>
      <c r="B41" s="306"/>
      <c r="C41" s="306"/>
      <c r="D41" s="306"/>
      <c r="E41" s="306"/>
      <c r="F41" s="306"/>
      <c r="G41" s="306"/>
      <c r="H41" s="306"/>
      <c r="I41" s="306"/>
      <c r="J41" s="306"/>
      <c r="K41" s="306"/>
      <c r="L41" s="306"/>
      <c r="M41" s="306"/>
      <c r="N41" s="306"/>
      <c r="O41" s="306"/>
      <c r="P41" s="306"/>
    </row>
    <row r="42" spans="1:16" ht="16.5" customHeight="1" x14ac:dyDescent="0.25"/>
    <row r="43" spans="1:16" ht="16.5" customHeight="1" x14ac:dyDescent="0.25"/>
    <row r="44" spans="1:16" ht="16.5" customHeight="1" x14ac:dyDescent="0.25"/>
    <row r="45" spans="1:16" ht="16.5" customHeight="1" x14ac:dyDescent="0.25"/>
    <row r="46" spans="1:16" ht="16.5" customHeight="1" x14ac:dyDescent="0.25"/>
    <row r="47" spans="1:16" ht="16.5" customHeight="1" x14ac:dyDescent="0.25"/>
    <row r="48" spans="1:16" ht="16.5" customHeight="1" x14ac:dyDescent="0.25"/>
  </sheetData>
  <sheetProtection algorithmName="SHA-512" hashValue="Fe326o5Syhse/ONXrm3NKdCpUb8VPn9L3FdJtjmHfPE0NTOV7QH7hmIvBhEahxLogNl+GmdWhvUcrfz/eebn2w==" saltValue="zgrN64I84/MEDLcDbqlgPQ==" spinCount="100000" sheet="1"/>
  <mergeCells count="28">
    <mergeCell ref="C16:F16"/>
    <mergeCell ref="C17:F17"/>
    <mergeCell ref="C18:F18"/>
    <mergeCell ref="C19:F19"/>
    <mergeCell ref="J30:K30"/>
    <mergeCell ref="J29:K29"/>
    <mergeCell ref="C20:F20"/>
    <mergeCell ref="C21:F21"/>
    <mergeCell ref="C22:F22"/>
    <mergeCell ref="C23:F23"/>
    <mergeCell ref="C24:F24"/>
    <mergeCell ref="C25:F25"/>
    <mergeCell ref="C3:F3"/>
    <mergeCell ref="J38:K38"/>
    <mergeCell ref="J35:K35"/>
    <mergeCell ref="J36:K36"/>
    <mergeCell ref="C12:F12"/>
    <mergeCell ref="C15:F15"/>
    <mergeCell ref="J37:K37"/>
    <mergeCell ref="C13:F13"/>
    <mergeCell ref="C14:F14"/>
    <mergeCell ref="J33:K33"/>
    <mergeCell ref="J34:K34"/>
    <mergeCell ref="J5:K5"/>
    <mergeCell ref="C7:F7"/>
    <mergeCell ref="C11:F11"/>
    <mergeCell ref="C9:F9"/>
    <mergeCell ref="J26:K26"/>
  </mergeCells>
  <phoneticPr fontId="2"/>
  <pageMargins left="0.75" right="0.75" top="0.46" bottom="0.36" header="0.2" footer="0.2"/>
  <pageSetup paperSize="9" scale="76" orientation="landscape" verticalDpi="4294967293" r:id="rId1"/>
  <headerFooter alignWithMargins="0">
    <oddHeader>&amp;R&amp;16【&amp;A】シート</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L112"/>
  <sheetViews>
    <sheetView tabSelected="1" zoomScale="93" zoomScaleNormal="93" workbookViewId="0">
      <pane xSplit="8" ySplit="5" topLeftCell="I6" activePane="bottomRight" state="frozen"/>
      <selection pane="topRight" activeCell="I1" sqref="I1"/>
      <selection pane="bottomLeft" activeCell="A6" sqref="A6"/>
      <selection pane="bottomRight" activeCell="S22" sqref="S22"/>
    </sheetView>
  </sheetViews>
  <sheetFormatPr defaultColWidth="9" defaultRowHeight="14.25" x14ac:dyDescent="0.3"/>
  <cols>
    <col min="1" max="1" width="4.9296875" style="311" customWidth="1"/>
    <col min="2" max="3" width="2.46484375" style="311" hidden="1" customWidth="1"/>
    <col min="4" max="4" width="7.33203125" style="311" hidden="1" customWidth="1"/>
    <col min="5" max="5" width="15.06640625" style="311" customWidth="1"/>
    <col min="6" max="6" width="8" style="313" customWidth="1"/>
    <col min="7" max="7" width="4.59765625" style="311" customWidth="1"/>
    <col min="8" max="8" width="2.46484375" style="313" hidden="1" customWidth="1"/>
    <col min="9" max="9" width="4.73046875" style="311" customWidth="1"/>
    <col min="10" max="10" width="5" style="311" customWidth="1"/>
    <col min="11" max="11" width="6.33203125" style="311" customWidth="1"/>
    <col min="12" max="12" width="8.06640625" style="339" customWidth="1"/>
    <col min="13" max="13" width="1.46484375" style="311" customWidth="1"/>
    <col min="14" max="14" width="6.46484375" style="339" customWidth="1"/>
    <col min="15" max="15" width="6.59765625" style="311" hidden="1" customWidth="1"/>
    <col min="16" max="16" width="17.06640625" style="311" customWidth="1"/>
    <col min="17" max="17" width="11.73046875" style="311" customWidth="1"/>
    <col min="18" max="18" width="11.06640625" style="311" customWidth="1"/>
    <col min="19" max="19" width="12.46484375" style="311" customWidth="1"/>
    <col min="20" max="20" width="8.33203125" style="311" customWidth="1"/>
    <col min="21" max="21" width="11.73046875" style="311" customWidth="1"/>
    <col min="22" max="23" width="4.46484375" style="311" customWidth="1"/>
    <col min="24" max="24" width="7.59765625" style="311" customWidth="1"/>
    <col min="25" max="25" width="10.46484375" style="311" customWidth="1"/>
    <col min="26" max="26" width="15.59765625" style="311" customWidth="1"/>
    <col min="27" max="27" width="9.73046875" style="311" customWidth="1"/>
    <col min="28" max="28" width="8.06640625" style="311" customWidth="1"/>
    <col min="29" max="29" width="15.59765625" style="311" customWidth="1"/>
    <col min="30" max="30" width="13.265625" style="311" customWidth="1"/>
    <col min="31" max="31" width="6.06640625" style="311" customWidth="1"/>
    <col min="32" max="32" width="6" style="311" hidden="1" customWidth="1"/>
    <col min="33" max="33" width="11.46484375" style="311" customWidth="1"/>
    <col min="34" max="34" width="11.06640625" style="311" customWidth="1"/>
    <col min="35" max="37" width="4" style="311" hidden="1" customWidth="1"/>
    <col min="38" max="38" width="8.73046875" customWidth="1"/>
    <col min="39" max="16384" width="9" style="311"/>
  </cols>
  <sheetData>
    <row r="1" spans="1:38" x14ac:dyDescent="0.3">
      <c r="A1" s="388" t="s">
        <v>1391</v>
      </c>
      <c r="B1" s="389"/>
      <c r="C1" s="389"/>
      <c r="D1" s="389"/>
      <c r="E1" s="389"/>
      <c r="F1" s="390"/>
      <c r="G1" s="389"/>
      <c r="H1" s="390"/>
      <c r="I1" s="389"/>
      <c r="J1" s="389"/>
      <c r="K1" s="389"/>
      <c r="L1" s="391" t="s">
        <v>571</v>
      </c>
      <c r="M1" s="392"/>
      <c r="N1" s="392"/>
      <c r="O1" s="389"/>
      <c r="P1" s="389"/>
      <c r="Q1" s="389"/>
      <c r="R1" s="389"/>
      <c r="S1" s="389"/>
      <c r="T1" s="389"/>
      <c r="U1" s="389"/>
      <c r="V1" s="389"/>
      <c r="W1" s="389"/>
      <c r="X1" s="389"/>
      <c r="Y1" s="389"/>
      <c r="Z1" s="389"/>
      <c r="AA1" s="389"/>
      <c r="AB1" s="389"/>
      <c r="AC1" s="389"/>
      <c r="AD1" s="389"/>
      <c r="AE1" s="389"/>
      <c r="AF1" s="389"/>
      <c r="AG1" s="389"/>
      <c r="AH1" s="389"/>
      <c r="AI1" s="389"/>
      <c r="AJ1" s="389"/>
      <c r="AK1" s="389"/>
      <c r="AL1" s="393"/>
    </row>
    <row r="2" spans="1:38" s="312" customFormat="1" x14ac:dyDescent="0.3">
      <c r="F2" s="313"/>
      <c r="H2" s="313"/>
      <c r="J2" s="314" t="s">
        <v>770</v>
      </c>
      <c r="L2" s="315"/>
      <c r="N2" s="315"/>
      <c r="X2" s="312" t="s">
        <v>570</v>
      </c>
    </row>
    <row r="3" spans="1:38" s="312" customFormat="1" ht="22.5" customHeight="1" x14ac:dyDescent="0.3">
      <c r="A3" s="316" t="s">
        <v>572</v>
      </c>
      <c r="F3" s="313"/>
      <c r="H3" s="313"/>
      <c r="J3" s="317" t="s">
        <v>668</v>
      </c>
      <c r="K3" s="318" t="s">
        <v>569</v>
      </c>
      <c r="L3" s="315" t="s">
        <v>594</v>
      </c>
      <c r="M3" s="319" t="s">
        <v>692</v>
      </c>
      <c r="N3" s="315"/>
      <c r="Q3" s="312" t="s">
        <v>568</v>
      </c>
      <c r="R3" s="312" t="s">
        <v>916</v>
      </c>
      <c r="S3" s="318" t="s">
        <v>1368</v>
      </c>
      <c r="T3" s="311" t="s">
        <v>1364</v>
      </c>
      <c r="U3" s="312" t="s">
        <v>917</v>
      </c>
      <c r="X3" s="312" t="s">
        <v>577</v>
      </c>
      <c r="Y3" s="320" t="s">
        <v>578</v>
      </c>
      <c r="AB3" s="312" t="s">
        <v>604</v>
      </c>
      <c r="AD3" s="311"/>
    </row>
    <row r="4" spans="1:38" s="312" customFormat="1" ht="14.65" thickBot="1" x14ac:dyDescent="0.35">
      <c r="F4" s="313"/>
      <c r="H4" s="313"/>
      <c r="J4" s="317" t="s">
        <v>1640</v>
      </c>
      <c r="K4" s="312" t="s">
        <v>567</v>
      </c>
      <c r="L4" s="315" t="s">
        <v>595</v>
      </c>
      <c r="N4" s="315" t="s">
        <v>567</v>
      </c>
      <c r="Q4" s="312" t="s">
        <v>567</v>
      </c>
      <c r="R4" s="312" t="s">
        <v>567</v>
      </c>
      <c r="S4" s="312" t="s">
        <v>567</v>
      </c>
      <c r="T4" s="312" t="s">
        <v>693</v>
      </c>
      <c r="U4" s="312" t="s">
        <v>693</v>
      </c>
      <c r="X4" s="312" t="s">
        <v>567</v>
      </c>
      <c r="Y4" s="312" t="s">
        <v>567</v>
      </c>
      <c r="AB4" s="312" t="s">
        <v>567</v>
      </c>
    </row>
    <row r="5" spans="1:38" ht="24.75" customHeight="1" thickBot="1" x14ac:dyDescent="0.3">
      <c r="A5" s="57" t="s">
        <v>1389</v>
      </c>
      <c r="B5" s="321" t="s">
        <v>588</v>
      </c>
      <c r="C5" s="321" t="s">
        <v>589</v>
      </c>
      <c r="D5" s="59" t="s">
        <v>581</v>
      </c>
      <c r="E5" s="59" t="s">
        <v>1393</v>
      </c>
      <c r="F5" s="250" t="s">
        <v>667</v>
      </c>
      <c r="G5" s="61" t="s">
        <v>560</v>
      </c>
      <c r="H5" s="63" t="s">
        <v>1375</v>
      </c>
      <c r="I5" s="285" t="s">
        <v>1387</v>
      </c>
      <c r="J5" s="60" t="s">
        <v>579</v>
      </c>
      <c r="K5" s="66" t="s">
        <v>1637</v>
      </c>
      <c r="L5" s="156" t="s">
        <v>690</v>
      </c>
      <c r="M5" s="59" t="str">
        <f>IF(N5="","","-")</f>
        <v>-</v>
      </c>
      <c r="N5" s="163" t="s">
        <v>691</v>
      </c>
      <c r="O5" s="322" t="s">
        <v>656</v>
      </c>
      <c r="P5" s="62" t="s">
        <v>1380</v>
      </c>
      <c r="Q5" s="62" t="s">
        <v>562</v>
      </c>
      <c r="R5" s="184" t="s">
        <v>918</v>
      </c>
      <c r="S5" s="184" t="s">
        <v>919</v>
      </c>
      <c r="T5" s="184" t="s">
        <v>1366</v>
      </c>
      <c r="U5" s="185" t="s">
        <v>915</v>
      </c>
      <c r="V5" s="62" t="s">
        <v>558</v>
      </c>
      <c r="W5" s="62" t="s">
        <v>559</v>
      </c>
      <c r="X5" s="62" t="s">
        <v>1388</v>
      </c>
      <c r="Y5" s="58" t="s">
        <v>573</v>
      </c>
      <c r="Z5" s="64" t="s">
        <v>626</v>
      </c>
      <c r="AA5" s="65" t="s">
        <v>35</v>
      </c>
      <c r="AB5" s="66" t="s">
        <v>565</v>
      </c>
      <c r="AC5" s="67" t="s">
        <v>566</v>
      </c>
      <c r="AD5" s="243" t="s">
        <v>1365</v>
      </c>
      <c r="AE5" s="243" t="s">
        <v>1367</v>
      </c>
      <c r="AF5" s="63" t="s">
        <v>658</v>
      </c>
      <c r="AG5" s="63" t="s">
        <v>550</v>
      </c>
      <c r="AH5" s="63" t="s">
        <v>563</v>
      </c>
      <c r="AI5" s="322" t="s">
        <v>659</v>
      </c>
      <c r="AJ5" s="322" t="s">
        <v>660</v>
      </c>
      <c r="AK5" s="289" t="s">
        <v>661</v>
      </c>
    </row>
    <row r="6" spans="1:38" ht="18" customHeight="1" thickTop="1" x14ac:dyDescent="0.3">
      <c r="A6" s="54">
        <v>1</v>
      </c>
      <c r="B6" s="323"/>
      <c r="C6" s="323"/>
      <c r="D6" s="55" t="str">
        <f>IF(I6="","",VLOOKUP(I6,参照ﾃｰﾌﾞﾙ!$A$5:$F$595,3,FALSE))</f>
        <v/>
      </c>
      <c r="E6" s="55" t="str">
        <f>IF(I6="","",VLOOKUP(I6,参照ﾃｰﾌﾞﾙ!$A$5:$F$595,5,FALSE))</f>
        <v/>
      </c>
      <c r="F6" s="158" t="str">
        <f>IF(J6="","",VLOOKUP(J6,参照ﾃｰﾌﾞﾙ!$H$5:$I$64,2))</f>
        <v/>
      </c>
      <c r="G6" s="103" t="str">
        <f>IF(K6="","",VLOOKUP(K6,参照ﾃｰﾌﾞﾙ!$W$6:$Y$7,2,FALSE))</f>
        <v/>
      </c>
      <c r="H6" s="324"/>
      <c r="I6" s="286"/>
      <c r="J6" s="189"/>
      <c r="K6" s="192"/>
      <c r="L6" s="195"/>
      <c r="M6" s="340" t="str">
        <f t="shared" ref="M6:M69" si="0">IF(N6="","","-")</f>
        <v/>
      </c>
      <c r="N6" s="196"/>
      <c r="O6" s="282"/>
      <c r="P6" s="197"/>
      <c r="Q6" s="197"/>
      <c r="R6" s="197"/>
      <c r="S6" s="197"/>
      <c r="T6" s="197"/>
      <c r="U6" s="274"/>
      <c r="V6" s="197"/>
      <c r="W6" s="197"/>
      <c r="X6" s="197"/>
      <c r="Y6" s="186"/>
      <c r="Z6" s="204"/>
      <c r="AA6" s="205"/>
      <c r="AB6" s="192"/>
      <c r="AC6" s="206"/>
      <c r="AD6" s="56" t="str">
        <f>$R6&amp;" "&amp;$S6</f>
        <v xml:space="preserve"> </v>
      </c>
      <c r="AE6" s="56" t="str">
        <f>IF($T6="","JPN",VLOOKUP($T6,参照ﾃｰﾌﾞﾙ!$P$5:$R$223,3,FALSE))</f>
        <v>JPN</v>
      </c>
      <c r="AF6" s="56"/>
      <c r="AG6" s="56" t="str">
        <f>IF($I6="","",基本データ!$C$13)</f>
        <v/>
      </c>
      <c r="AH6" s="56" t="str">
        <f>IF($I6="","",基本データ!$C$14)</f>
        <v/>
      </c>
      <c r="AI6" s="325"/>
      <c r="AJ6" s="325"/>
      <c r="AK6" s="326"/>
    </row>
    <row r="7" spans="1:38" ht="18" customHeight="1" x14ac:dyDescent="0.3">
      <c r="A7" s="53">
        <v>2</v>
      </c>
      <c r="B7" s="327"/>
      <c r="C7" s="327"/>
      <c r="D7" s="39" t="str">
        <f>IF(I7="","",VLOOKUP(I7,参照ﾃｰﾌﾞﾙ!$A$5:$F$595,3,FALSE))</f>
        <v/>
      </c>
      <c r="E7" s="39" t="str">
        <f>IF(I7="","",VLOOKUP(I7,参照ﾃｰﾌﾞﾙ!$A$5:$F$595,5,FALSE))</f>
        <v/>
      </c>
      <c r="F7" s="159" t="str">
        <f>IF(J7="","",VLOOKUP(J7,参照ﾃｰﾌﾞﾙ!$H$5:$I$64,2))</f>
        <v/>
      </c>
      <c r="G7" s="51" t="str">
        <f>IF(K7="","",VLOOKUP(K7,参照ﾃｰﾌﾞﾙ!$W$6:$Y$7,2,FALSE))</f>
        <v/>
      </c>
      <c r="H7" s="328"/>
      <c r="I7" s="287"/>
      <c r="J7" s="190"/>
      <c r="K7" s="193"/>
      <c r="L7" s="198"/>
      <c r="M7" s="341" t="str">
        <f t="shared" si="0"/>
        <v/>
      </c>
      <c r="N7" s="199"/>
      <c r="O7" s="283"/>
      <c r="P7" s="197"/>
      <c r="Q7" s="197"/>
      <c r="R7" s="197"/>
      <c r="S7" s="197"/>
      <c r="T7" s="200"/>
      <c r="U7" s="272"/>
      <c r="V7" s="200"/>
      <c r="W7" s="200"/>
      <c r="X7" s="200"/>
      <c r="Y7" s="187"/>
      <c r="Z7" s="207"/>
      <c r="AA7" s="208"/>
      <c r="AB7" s="193"/>
      <c r="AC7" s="209"/>
      <c r="AD7" s="56" t="str">
        <f t="shared" ref="AD7:AD70" si="1">$R7&amp;" "&amp;$S7</f>
        <v xml:space="preserve"> </v>
      </c>
      <c r="AE7" s="52" t="str">
        <f>IF($T7="","JPN",VLOOKUP($T7,参照ﾃｰﾌﾞﾙ!$P$5:$R$223,3,FALSE))</f>
        <v>JPN</v>
      </c>
      <c r="AF7" s="52"/>
      <c r="AG7" s="52" t="str">
        <f>IF($I7="","",基本データ!$C$13)</f>
        <v/>
      </c>
      <c r="AH7" s="52" t="str">
        <f>IF($I7="","",基本データ!$C$14)</f>
        <v/>
      </c>
      <c r="AI7" s="329"/>
      <c r="AJ7" s="329"/>
      <c r="AK7" s="330"/>
    </row>
    <row r="8" spans="1:38" ht="18" customHeight="1" x14ac:dyDescent="0.3">
      <c r="A8" s="53">
        <v>3</v>
      </c>
      <c r="B8" s="327"/>
      <c r="C8" s="327"/>
      <c r="D8" s="39" t="str">
        <f>IF(I8="","",VLOOKUP(I8,参照ﾃｰﾌﾞﾙ!$A$5:$F$595,3,FALSE))</f>
        <v/>
      </c>
      <c r="E8" s="39" t="str">
        <f>IF(I8="","",VLOOKUP(I8,参照ﾃｰﾌﾞﾙ!$A$5:$F$595,5,FALSE))</f>
        <v/>
      </c>
      <c r="F8" s="159" t="str">
        <f>IF(J8="","",VLOOKUP(J8,参照ﾃｰﾌﾞﾙ!$H$5:$I$64,2))</f>
        <v/>
      </c>
      <c r="G8" s="51" t="str">
        <f>IF(K8="","",VLOOKUP(K8,参照ﾃｰﾌﾞﾙ!$W$6:$Y$7,2,FALSE))</f>
        <v/>
      </c>
      <c r="H8" s="328"/>
      <c r="I8" s="287"/>
      <c r="J8" s="190"/>
      <c r="K8" s="193"/>
      <c r="L8" s="198"/>
      <c r="M8" s="341" t="str">
        <f t="shared" si="0"/>
        <v/>
      </c>
      <c r="N8" s="199"/>
      <c r="O8" s="283"/>
      <c r="P8" s="197"/>
      <c r="Q8" s="197"/>
      <c r="R8" s="197"/>
      <c r="S8" s="197"/>
      <c r="T8" s="200"/>
      <c r="U8" s="272"/>
      <c r="V8" s="200"/>
      <c r="W8" s="200"/>
      <c r="X8" s="200"/>
      <c r="Y8" s="187"/>
      <c r="Z8" s="207"/>
      <c r="AA8" s="208"/>
      <c r="AB8" s="193"/>
      <c r="AC8" s="209"/>
      <c r="AD8" s="56" t="str">
        <f t="shared" si="1"/>
        <v xml:space="preserve"> </v>
      </c>
      <c r="AE8" s="52" t="str">
        <f>IF($T8="","JPN",VLOOKUP($T8,参照ﾃｰﾌﾞﾙ!$P$5:$R$223,3,FALSE))</f>
        <v>JPN</v>
      </c>
      <c r="AF8" s="52"/>
      <c r="AG8" s="52" t="str">
        <f>IF($I8="","",基本データ!$C$13)</f>
        <v/>
      </c>
      <c r="AH8" s="52" t="str">
        <f>IF($I8="","",基本データ!$C$14)</f>
        <v/>
      </c>
      <c r="AI8" s="329"/>
      <c r="AJ8" s="329"/>
      <c r="AK8" s="330"/>
    </row>
    <row r="9" spans="1:38" ht="18" customHeight="1" x14ac:dyDescent="0.3">
      <c r="A9" s="53">
        <v>4</v>
      </c>
      <c r="B9" s="327"/>
      <c r="C9" s="327"/>
      <c r="D9" s="39" t="str">
        <f>IF(I9="","",VLOOKUP(I9,参照ﾃｰﾌﾞﾙ!$A$5:$F$595,3,FALSE))</f>
        <v/>
      </c>
      <c r="E9" s="39" t="str">
        <f>IF(I9="","",VLOOKUP(I9,参照ﾃｰﾌﾞﾙ!$A$5:$F$595,5,FALSE))</f>
        <v/>
      </c>
      <c r="F9" s="159" t="str">
        <f>IF(J9="","",VLOOKUP(J9,参照ﾃｰﾌﾞﾙ!$H$5:$I$64,2))</f>
        <v/>
      </c>
      <c r="G9" s="51" t="str">
        <f>IF(K9="","",VLOOKUP(K9,参照ﾃｰﾌﾞﾙ!$W$6:$Y$7,2,FALSE))</f>
        <v/>
      </c>
      <c r="H9" s="328"/>
      <c r="I9" s="287"/>
      <c r="J9" s="190"/>
      <c r="K9" s="193"/>
      <c r="L9" s="198"/>
      <c r="M9" s="341" t="str">
        <f t="shared" si="0"/>
        <v/>
      </c>
      <c r="N9" s="199"/>
      <c r="O9" s="283"/>
      <c r="P9" s="197"/>
      <c r="Q9" s="197"/>
      <c r="R9" s="197"/>
      <c r="S9" s="197"/>
      <c r="T9" s="200"/>
      <c r="U9" s="272"/>
      <c r="V9" s="200"/>
      <c r="W9" s="200"/>
      <c r="X9" s="200"/>
      <c r="Y9" s="187"/>
      <c r="Z9" s="207"/>
      <c r="AA9" s="208"/>
      <c r="AB9" s="193"/>
      <c r="AC9" s="209"/>
      <c r="AD9" s="56" t="str">
        <f t="shared" si="1"/>
        <v xml:space="preserve"> </v>
      </c>
      <c r="AE9" s="52" t="str">
        <f>IF($T9="","JPN",VLOOKUP($T9,参照ﾃｰﾌﾞﾙ!$P$5:$R$223,3,FALSE))</f>
        <v>JPN</v>
      </c>
      <c r="AF9" s="52"/>
      <c r="AG9" s="52" t="str">
        <f>IF($I9="","",基本データ!$C$13)</f>
        <v/>
      </c>
      <c r="AH9" s="52" t="str">
        <f>IF($I9="","",基本データ!$C$14)</f>
        <v/>
      </c>
      <c r="AI9" s="329"/>
      <c r="AJ9" s="329"/>
      <c r="AK9" s="330"/>
    </row>
    <row r="10" spans="1:38" ht="18" customHeight="1" x14ac:dyDescent="0.3">
      <c r="A10" s="53">
        <v>5</v>
      </c>
      <c r="B10" s="327"/>
      <c r="C10" s="327"/>
      <c r="D10" s="39" t="str">
        <f>IF(I10="","",VLOOKUP(I10,参照ﾃｰﾌﾞﾙ!$A$5:$F$595,3,FALSE))</f>
        <v/>
      </c>
      <c r="E10" s="39" t="str">
        <f>IF(I10="","",VLOOKUP(I10,参照ﾃｰﾌﾞﾙ!$A$5:$F$595,5,FALSE))</f>
        <v/>
      </c>
      <c r="F10" s="159" t="str">
        <f>IF(J10="","",VLOOKUP(J10,参照ﾃｰﾌﾞﾙ!$H$5:$I$64,2))</f>
        <v/>
      </c>
      <c r="G10" s="51" t="str">
        <f>IF(K10="","",VLOOKUP(K10,参照ﾃｰﾌﾞﾙ!$W$6:$Y$7,2,FALSE))</f>
        <v/>
      </c>
      <c r="H10" s="328"/>
      <c r="I10" s="287"/>
      <c r="J10" s="190"/>
      <c r="K10" s="193"/>
      <c r="L10" s="198"/>
      <c r="M10" s="341" t="str">
        <f t="shared" si="0"/>
        <v/>
      </c>
      <c r="N10" s="199"/>
      <c r="O10" s="283"/>
      <c r="P10" s="197"/>
      <c r="Q10" s="197"/>
      <c r="R10" s="197"/>
      <c r="S10" s="197"/>
      <c r="T10" s="200"/>
      <c r="U10" s="272"/>
      <c r="V10" s="200"/>
      <c r="W10" s="200"/>
      <c r="X10" s="200"/>
      <c r="Y10" s="187"/>
      <c r="Z10" s="207"/>
      <c r="AA10" s="208"/>
      <c r="AB10" s="193"/>
      <c r="AC10" s="209"/>
      <c r="AD10" s="56" t="str">
        <f t="shared" si="1"/>
        <v xml:space="preserve"> </v>
      </c>
      <c r="AE10" s="52" t="str">
        <f>IF($T10="","JPN",VLOOKUP($T10,参照ﾃｰﾌﾞﾙ!$P$5:$R$223,3,FALSE))</f>
        <v>JPN</v>
      </c>
      <c r="AF10" s="52"/>
      <c r="AG10" s="52" t="str">
        <f>IF($I10="","",基本データ!$C$13)</f>
        <v/>
      </c>
      <c r="AH10" s="52" t="str">
        <f>IF($I10="","",基本データ!$C$14)</f>
        <v/>
      </c>
      <c r="AI10" s="329"/>
      <c r="AJ10" s="329"/>
      <c r="AK10" s="330"/>
    </row>
    <row r="11" spans="1:38" ht="18" customHeight="1" x14ac:dyDescent="0.3">
      <c r="A11" s="53">
        <v>6</v>
      </c>
      <c r="B11" s="327"/>
      <c r="C11" s="327"/>
      <c r="D11" s="39" t="str">
        <f>IF(I11="","",VLOOKUP(I11,参照ﾃｰﾌﾞﾙ!$A$5:$F$595,3,FALSE))</f>
        <v/>
      </c>
      <c r="E11" s="39" t="str">
        <f>IF(I11="","",VLOOKUP(I11,参照ﾃｰﾌﾞﾙ!$A$5:$F$595,5,FALSE))</f>
        <v/>
      </c>
      <c r="F11" s="159" t="str">
        <f>IF(J11="","",VLOOKUP(J11,参照ﾃｰﾌﾞﾙ!$H$5:$I$64,2))</f>
        <v/>
      </c>
      <c r="G11" s="51" t="str">
        <f>IF(K11="","",VLOOKUP(K11,参照ﾃｰﾌﾞﾙ!$W$6:$Y$7,2,FALSE))</f>
        <v/>
      </c>
      <c r="H11" s="328"/>
      <c r="I11" s="287"/>
      <c r="J11" s="190"/>
      <c r="K11" s="193"/>
      <c r="L11" s="198"/>
      <c r="M11" s="341" t="str">
        <f t="shared" si="0"/>
        <v/>
      </c>
      <c r="N11" s="199"/>
      <c r="O11" s="283"/>
      <c r="P11" s="197"/>
      <c r="Q11" s="197"/>
      <c r="R11" s="197"/>
      <c r="S11" s="197"/>
      <c r="T11" s="200"/>
      <c r="U11" s="272"/>
      <c r="V11" s="200"/>
      <c r="W11" s="200"/>
      <c r="X11" s="200"/>
      <c r="Y11" s="187"/>
      <c r="Z11" s="207"/>
      <c r="AA11" s="208"/>
      <c r="AB11" s="193"/>
      <c r="AC11" s="209"/>
      <c r="AD11" s="56" t="str">
        <f t="shared" si="1"/>
        <v xml:space="preserve"> </v>
      </c>
      <c r="AE11" s="52" t="str">
        <f>IF($T11="","JPN",VLOOKUP($T11,参照ﾃｰﾌﾞﾙ!$P$5:$R$223,3,FALSE))</f>
        <v>JPN</v>
      </c>
      <c r="AF11" s="52"/>
      <c r="AG11" s="52" t="str">
        <f>IF($I11="","",基本データ!$C$13)</f>
        <v/>
      </c>
      <c r="AH11" s="52" t="str">
        <f>IF($I11="","",基本データ!$C$14)</f>
        <v/>
      </c>
      <c r="AI11" s="329"/>
      <c r="AJ11" s="329"/>
      <c r="AK11" s="330"/>
    </row>
    <row r="12" spans="1:38" ht="18" customHeight="1" x14ac:dyDescent="0.3">
      <c r="A12" s="53">
        <v>7</v>
      </c>
      <c r="B12" s="327"/>
      <c r="C12" s="327"/>
      <c r="D12" s="39" t="str">
        <f>IF(I12="","",VLOOKUP(I12,参照ﾃｰﾌﾞﾙ!$A$5:$F$595,3,FALSE))</f>
        <v/>
      </c>
      <c r="E12" s="39" t="str">
        <f>IF(I12="","",VLOOKUP(I12,参照ﾃｰﾌﾞﾙ!$A$5:$F$595,5,FALSE))</f>
        <v/>
      </c>
      <c r="F12" s="159" t="str">
        <f>IF(J12="","",VLOOKUP(J12,参照ﾃｰﾌﾞﾙ!$H$5:$I$64,2))</f>
        <v/>
      </c>
      <c r="G12" s="51" t="str">
        <f>IF(K12="","",VLOOKUP(K12,参照ﾃｰﾌﾞﾙ!$W$6:$Y$7,2,FALSE))</f>
        <v/>
      </c>
      <c r="H12" s="328"/>
      <c r="I12" s="287"/>
      <c r="J12" s="190"/>
      <c r="K12" s="193"/>
      <c r="L12" s="198"/>
      <c r="M12" s="341" t="str">
        <f t="shared" si="0"/>
        <v/>
      </c>
      <c r="N12" s="199"/>
      <c r="O12" s="283"/>
      <c r="P12" s="197"/>
      <c r="Q12" s="197"/>
      <c r="R12" s="197"/>
      <c r="S12" s="197"/>
      <c r="T12" s="200"/>
      <c r="U12" s="272"/>
      <c r="V12" s="200"/>
      <c r="W12" s="200"/>
      <c r="X12" s="200"/>
      <c r="Y12" s="187"/>
      <c r="Z12" s="207"/>
      <c r="AA12" s="208"/>
      <c r="AB12" s="193"/>
      <c r="AC12" s="209"/>
      <c r="AD12" s="56" t="str">
        <f t="shared" si="1"/>
        <v xml:space="preserve"> </v>
      </c>
      <c r="AE12" s="52" t="str">
        <f>IF($T12="","JPN",VLOOKUP($T12,参照ﾃｰﾌﾞﾙ!$P$5:$R$223,3,FALSE))</f>
        <v>JPN</v>
      </c>
      <c r="AF12" s="52"/>
      <c r="AG12" s="52" t="str">
        <f>IF($I12="","",基本データ!$C$13)</f>
        <v/>
      </c>
      <c r="AH12" s="52" t="str">
        <f>IF($I12="","",基本データ!$C$14)</f>
        <v/>
      </c>
      <c r="AI12" s="329"/>
      <c r="AJ12" s="329"/>
      <c r="AK12" s="330"/>
    </row>
    <row r="13" spans="1:38" ht="18" customHeight="1" x14ac:dyDescent="0.3">
      <c r="A13" s="53">
        <v>8</v>
      </c>
      <c r="B13" s="327"/>
      <c r="C13" s="327"/>
      <c r="D13" s="39" t="str">
        <f>IF(I13="","",VLOOKUP(I13,参照ﾃｰﾌﾞﾙ!$A$5:$F$595,3,FALSE))</f>
        <v/>
      </c>
      <c r="E13" s="39" t="str">
        <f>IF(I13="","",VLOOKUP(I13,参照ﾃｰﾌﾞﾙ!$A$5:$F$595,5,FALSE))</f>
        <v/>
      </c>
      <c r="F13" s="159" t="str">
        <f>IF(J13="","",VLOOKUP(J13,参照ﾃｰﾌﾞﾙ!$H$5:$I$64,2))</f>
        <v/>
      </c>
      <c r="G13" s="51" t="str">
        <f>IF(K13="","",VLOOKUP(K13,参照ﾃｰﾌﾞﾙ!$W$6:$Y$7,2,FALSE))</f>
        <v/>
      </c>
      <c r="H13" s="328"/>
      <c r="I13" s="287"/>
      <c r="J13" s="190"/>
      <c r="K13" s="193"/>
      <c r="L13" s="198"/>
      <c r="M13" s="341" t="str">
        <f t="shared" si="0"/>
        <v/>
      </c>
      <c r="N13" s="199"/>
      <c r="O13" s="283"/>
      <c r="P13" s="197"/>
      <c r="Q13" s="197"/>
      <c r="R13" s="197"/>
      <c r="S13" s="197"/>
      <c r="T13" s="200"/>
      <c r="U13" s="272"/>
      <c r="V13" s="200"/>
      <c r="W13" s="200"/>
      <c r="X13" s="200"/>
      <c r="Y13" s="187"/>
      <c r="Z13" s="207"/>
      <c r="AA13" s="208"/>
      <c r="AB13" s="193"/>
      <c r="AC13" s="209"/>
      <c r="AD13" s="56" t="str">
        <f t="shared" si="1"/>
        <v xml:space="preserve"> </v>
      </c>
      <c r="AE13" s="52" t="str">
        <f>IF($T13="","JPN",VLOOKUP($T13,参照ﾃｰﾌﾞﾙ!$P$5:$R$223,3,FALSE))</f>
        <v>JPN</v>
      </c>
      <c r="AF13" s="52"/>
      <c r="AG13" s="52" t="str">
        <f>IF($I13="","",基本データ!$C$13)</f>
        <v/>
      </c>
      <c r="AH13" s="52" t="str">
        <f>IF($I13="","",基本データ!$C$14)</f>
        <v/>
      </c>
      <c r="AI13" s="329"/>
      <c r="AJ13" s="329"/>
      <c r="AK13" s="330"/>
    </row>
    <row r="14" spans="1:38" ht="18" customHeight="1" x14ac:dyDescent="0.3">
      <c r="A14" s="53">
        <v>9</v>
      </c>
      <c r="B14" s="327"/>
      <c r="C14" s="327"/>
      <c r="D14" s="39" t="str">
        <f>IF(I14="","",VLOOKUP(I14,参照ﾃｰﾌﾞﾙ!$A$5:$F$595,3,FALSE))</f>
        <v/>
      </c>
      <c r="E14" s="39" t="str">
        <f>IF(I14="","",VLOOKUP(I14,参照ﾃｰﾌﾞﾙ!$A$5:$F$595,5,FALSE))</f>
        <v/>
      </c>
      <c r="F14" s="159" t="str">
        <f>IF(J14="","",VLOOKUP(J14,参照ﾃｰﾌﾞﾙ!$H$5:$I$64,2))</f>
        <v/>
      </c>
      <c r="G14" s="51" t="str">
        <f>IF(K14="","",VLOOKUP(K14,参照ﾃｰﾌﾞﾙ!$W$6:$Y$7,2,FALSE))</f>
        <v/>
      </c>
      <c r="H14" s="328"/>
      <c r="I14" s="287"/>
      <c r="J14" s="190"/>
      <c r="K14" s="193"/>
      <c r="L14" s="198"/>
      <c r="M14" s="341" t="str">
        <f t="shared" si="0"/>
        <v/>
      </c>
      <c r="N14" s="199"/>
      <c r="O14" s="283"/>
      <c r="P14" s="197"/>
      <c r="Q14" s="197"/>
      <c r="R14" s="197"/>
      <c r="S14" s="197"/>
      <c r="T14" s="200"/>
      <c r="U14" s="272"/>
      <c r="V14" s="200"/>
      <c r="W14" s="200"/>
      <c r="X14" s="200"/>
      <c r="Y14" s="187"/>
      <c r="Z14" s="207"/>
      <c r="AA14" s="208"/>
      <c r="AB14" s="193"/>
      <c r="AC14" s="209"/>
      <c r="AD14" s="56" t="str">
        <f t="shared" si="1"/>
        <v xml:space="preserve"> </v>
      </c>
      <c r="AE14" s="52" t="str">
        <f>IF($T14="","JPN",VLOOKUP($T14,参照ﾃｰﾌﾞﾙ!$P$5:$R$223,3,FALSE))</f>
        <v>JPN</v>
      </c>
      <c r="AF14" s="52"/>
      <c r="AG14" s="52" t="str">
        <f>IF($I14="","",基本データ!$C$13)</f>
        <v/>
      </c>
      <c r="AH14" s="52" t="str">
        <f>IF($I14="","",基本データ!$C$14)</f>
        <v/>
      </c>
      <c r="AI14" s="329"/>
      <c r="AJ14" s="329"/>
      <c r="AK14" s="330"/>
    </row>
    <row r="15" spans="1:38" ht="18" customHeight="1" x14ac:dyDescent="0.3">
      <c r="A15" s="53">
        <v>10</v>
      </c>
      <c r="B15" s="327"/>
      <c r="C15" s="327"/>
      <c r="D15" s="39" t="str">
        <f>IF(I15="","",VLOOKUP(I15,参照ﾃｰﾌﾞﾙ!$A$5:$F$595,3,FALSE))</f>
        <v/>
      </c>
      <c r="E15" s="39" t="str">
        <f>IF(I15="","",VLOOKUP(I15,参照ﾃｰﾌﾞﾙ!$A$5:$F$595,5,FALSE))</f>
        <v/>
      </c>
      <c r="F15" s="159" t="str">
        <f>IF(J15="","",VLOOKUP(J15,参照ﾃｰﾌﾞﾙ!$H$5:$I$64,2))</f>
        <v/>
      </c>
      <c r="G15" s="51" t="str">
        <f>IF(K15="","",VLOOKUP(K15,参照ﾃｰﾌﾞﾙ!$W$6:$Y$7,2,FALSE))</f>
        <v/>
      </c>
      <c r="H15" s="328"/>
      <c r="I15" s="287"/>
      <c r="J15" s="190"/>
      <c r="K15" s="193"/>
      <c r="L15" s="198"/>
      <c r="M15" s="341" t="str">
        <f t="shared" si="0"/>
        <v/>
      </c>
      <c r="N15" s="199"/>
      <c r="O15" s="283"/>
      <c r="P15" s="197"/>
      <c r="Q15" s="197"/>
      <c r="R15" s="197"/>
      <c r="S15" s="197"/>
      <c r="T15" s="200"/>
      <c r="U15" s="272"/>
      <c r="V15" s="200"/>
      <c r="W15" s="200"/>
      <c r="X15" s="200"/>
      <c r="Y15" s="187"/>
      <c r="Z15" s="207"/>
      <c r="AA15" s="208"/>
      <c r="AB15" s="193"/>
      <c r="AC15" s="209"/>
      <c r="AD15" s="56" t="str">
        <f t="shared" si="1"/>
        <v xml:space="preserve"> </v>
      </c>
      <c r="AE15" s="52" t="str">
        <f>IF($T15="","JPN",VLOOKUP($T15,参照ﾃｰﾌﾞﾙ!$P$5:$R$223,3,FALSE))</f>
        <v>JPN</v>
      </c>
      <c r="AF15" s="52"/>
      <c r="AG15" s="52" t="str">
        <f>IF($I15="","",基本データ!$C$13)</f>
        <v/>
      </c>
      <c r="AH15" s="52" t="str">
        <f>IF($I15="","",基本データ!$C$14)</f>
        <v/>
      </c>
      <c r="AI15" s="329"/>
      <c r="AJ15" s="329"/>
      <c r="AK15" s="330"/>
    </row>
    <row r="16" spans="1:38" ht="18" customHeight="1" x14ac:dyDescent="0.3">
      <c r="A16" s="53">
        <v>11</v>
      </c>
      <c r="B16" s="327"/>
      <c r="C16" s="327"/>
      <c r="D16" s="39" t="str">
        <f>IF(I16="","",VLOOKUP(I16,参照ﾃｰﾌﾞﾙ!$A$5:$F$595,3,FALSE))</f>
        <v/>
      </c>
      <c r="E16" s="39" t="str">
        <f>IF(I16="","",VLOOKUP(I16,参照ﾃｰﾌﾞﾙ!$A$5:$F$595,5,FALSE))</f>
        <v/>
      </c>
      <c r="F16" s="159" t="str">
        <f>IF(J16="","",VLOOKUP(J16,参照ﾃｰﾌﾞﾙ!$H$5:$I$64,2))</f>
        <v/>
      </c>
      <c r="G16" s="51" t="str">
        <f>IF(K16="","",VLOOKUP(K16,参照ﾃｰﾌﾞﾙ!$W$6:$Y$7,2,FALSE))</f>
        <v/>
      </c>
      <c r="H16" s="328"/>
      <c r="I16" s="287"/>
      <c r="J16" s="190"/>
      <c r="K16" s="193"/>
      <c r="L16" s="198"/>
      <c r="M16" s="341" t="str">
        <f t="shared" si="0"/>
        <v/>
      </c>
      <c r="N16" s="199"/>
      <c r="O16" s="283"/>
      <c r="P16" s="197"/>
      <c r="Q16" s="197"/>
      <c r="R16" s="197"/>
      <c r="S16" s="197"/>
      <c r="T16" s="200"/>
      <c r="U16" s="272"/>
      <c r="V16" s="200"/>
      <c r="W16" s="200"/>
      <c r="X16" s="200"/>
      <c r="Y16" s="187"/>
      <c r="Z16" s="207"/>
      <c r="AA16" s="208"/>
      <c r="AB16" s="193"/>
      <c r="AC16" s="209"/>
      <c r="AD16" s="56" t="str">
        <f t="shared" si="1"/>
        <v xml:space="preserve"> </v>
      </c>
      <c r="AE16" s="52" t="str">
        <f>IF($T16="","JPN",VLOOKUP($T16,参照ﾃｰﾌﾞﾙ!$P$5:$R$223,3,FALSE))</f>
        <v>JPN</v>
      </c>
      <c r="AF16" s="52"/>
      <c r="AG16" s="52" t="str">
        <f>IF($I16="","",基本データ!$C$13)</f>
        <v/>
      </c>
      <c r="AH16" s="52" t="str">
        <f>IF($I16="","",基本データ!$C$14)</f>
        <v/>
      </c>
      <c r="AI16" s="329"/>
      <c r="AJ16" s="329"/>
      <c r="AK16" s="330"/>
    </row>
    <row r="17" spans="1:37" ht="18" customHeight="1" x14ac:dyDescent="0.3">
      <c r="A17" s="53">
        <v>12</v>
      </c>
      <c r="B17" s="327"/>
      <c r="C17" s="327"/>
      <c r="D17" s="39" t="str">
        <f>IF(I17="","",VLOOKUP(I17,参照ﾃｰﾌﾞﾙ!$A$5:$F$595,3,FALSE))</f>
        <v/>
      </c>
      <c r="E17" s="39" t="str">
        <f>IF(I17="","",VLOOKUP(I17,参照ﾃｰﾌﾞﾙ!$A$5:$F$595,5,FALSE))</f>
        <v/>
      </c>
      <c r="F17" s="159" t="str">
        <f>IF(J17="","",VLOOKUP(J17,参照ﾃｰﾌﾞﾙ!$H$5:$I$64,2))</f>
        <v/>
      </c>
      <c r="G17" s="51" t="str">
        <f>IF(K17="","",VLOOKUP(K17,参照ﾃｰﾌﾞﾙ!$W$6:$Y$7,2,FALSE))</f>
        <v/>
      </c>
      <c r="H17" s="328"/>
      <c r="I17" s="287"/>
      <c r="J17" s="190"/>
      <c r="K17" s="193"/>
      <c r="L17" s="198"/>
      <c r="M17" s="341" t="str">
        <f t="shared" si="0"/>
        <v/>
      </c>
      <c r="N17" s="199"/>
      <c r="O17" s="283"/>
      <c r="P17" s="197"/>
      <c r="Q17" s="197"/>
      <c r="R17" s="197"/>
      <c r="S17" s="197"/>
      <c r="T17" s="200"/>
      <c r="U17" s="272"/>
      <c r="V17" s="200"/>
      <c r="W17" s="200"/>
      <c r="X17" s="200"/>
      <c r="Y17" s="187"/>
      <c r="Z17" s="207"/>
      <c r="AA17" s="208"/>
      <c r="AB17" s="193"/>
      <c r="AC17" s="209"/>
      <c r="AD17" s="56" t="str">
        <f t="shared" si="1"/>
        <v xml:space="preserve"> </v>
      </c>
      <c r="AE17" s="52" t="str">
        <f>IF($T17="","JPN",VLOOKUP($T17,参照ﾃｰﾌﾞﾙ!$P$5:$R$223,3,FALSE))</f>
        <v>JPN</v>
      </c>
      <c r="AF17" s="52"/>
      <c r="AG17" s="52" t="str">
        <f>IF($I17="","",基本データ!$C$13)</f>
        <v/>
      </c>
      <c r="AH17" s="52" t="str">
        <f>IF($I17="","",基本データ!$C$14)</f>
        <v/>
      </c>
      <c r="AI17" s="329"/>
      <c r="AJ17" s="329"/>
      <c r="AK17" s="330"/>
    </row>
    <row r="18" spans="1:37" ht="18" customHeight="1" x14ac:dyDescent="0.3">
      <c r="A18" s="53">
        <v>13</v>
      </c>
      <c r="B18" s="327"/>
      <c r="C18" s="327"/>
      <c r="D18" s="39" t="str">
        <f>IF(I18="","",VLOOKUP(I18,参照ﾃｰﾌﾞﾙ!$A$5:$F$595,3,FALSE))</f>
        <v/>
      </c>
      <c r="E18" s="39" t="str">
        <f>IF(I18="","",VLOOKUP(I18,参照ﾃｰﾌﾞﾙ!$A$5:$F$595,5,FALSE))</f>
        <v/>
      </c>
      <c r="F18" s="159" t="str">
        <f>IF(J18="","",VLOOKUP(J18,参照ﾃｰﾌﾞﾙ!$H$5:$I$64,2))</f>
        <v/>
      </c>
      <c r="G18" s="51" t="str">
        <f>IF(K18="","",VLOOKUP(K18,参照ﾃｰﾌﾞﾙ!$W$6:$Y$7,2,FALSE))</f>
        <v/>
      </c>
      <c r="H18" s="328"/>
      <c r="I18" s="287"/>
      <c r="J18" s="190"/>
      <c r="K18" s="193"/>
      <c r="L18" s="198"/>
      <c r="M18" s="341" t="str">
        <f t="shared" si="0"/>
        <v/>
      </c>
      <c r="N18" s="199"/>
      <c r="O18" s="283"/>
      <c r="P18" s="197"/>
      <c r="Q18" s="197"/>
      <c r="R18" s="197"/>
      <c r="S18" s="197"/>
      <c r="T18" s="200"/>
      <c r="U18" s="272"/>
      <c r="V18" s="200"/>
      <c r="W18" s="200"/>
      <c r="X18" s="200"/>
      <c r="Y18" s="187"/>
      <c r="Z18" s="207"/>
      <c r="AA18" s="208"/>
      <c r="AB18" s="193"/>
      <c r="AC18" s="209"/>
      <c r="AD18" s="56" t="str">
        <f t="shared" si="1"/>
        <v xml:space="preserve"> </v>
      </c>
      <c r="AE18" s="52" t="str">
        <f>IF($T18="","JPN",VLOOKUP($T18,参照ﾃｰﾌﾞﾙ!$P$5:$R$223,3,FALSE))</f>
        <v>JPN</v>
      </c>
      <c r="AF18" s="52"/>
      <c r="AG18" s="52" t="str">
        <f>IF($I18="","",基本データ!$C$13)</f>
        <v/>
      </c>
      <c r="AH18" s="52" t="str">
        <f>IF($I18="","",基本データ!$C$14)</f>
        <v/>
      </c>
      <c r="AI18" s="329"/>
      <c r="AJ18" s="329"/>
      <c r="AK18" s="330"/>
    </row>
    <row r="19" spans="1:37" ht="18" customHeight="1" x14ac:dyDescent="0.3">
      <c r="A19" s="53">
        <v>14</v>
      </c>
      <c r="B19" s="327"/>
      <c r="C19" s="327"/>
      <c r="D19" s="39" t="str">
        <f>IF(I19="","",VLOOKUP(I19,参照ﾃｰﾌﾞﾙ!$A$5:$F$595,3,FALSE))</f>
        <v/>
      </c>
      <c r="E19" s="39" t="str">
        <f>IF(I19="","",VLOOKUP(I19,参照ﾃｰﾌﾞﾙ!$A$5:$F$595,5,FALSE))</f>
        <v/>
      </c>
      <c r="F19" s="159" t="str">
        <f>IF(J19="","",VLOOKUP(J19,参照ﾃｰﾌﾞﾙ!$H$5:$I$64,2))</f>
        <v/>
      </c>
      <c r="G19" s="51" t="str">
        <f>IF(K19="","",VLOOKUP(K19,参照ﾃｰﾌﾞﾙ!$W$6:$Y$7,2,FALSE))</f>
        <v/>
      </c>
      <c r="H19" s="328"/>
      <c r="I19" s="287"/>
      <c r="J19" s="190"/>
      <c r="K19" s="193"/>
      <c r="L19" s="198"/>
      <c r="M19" s="341" t="str">
        <f t="shared" si="0"/>
        <v/>
      </c>
      <c r="N19" s="199"/>
      <c r="O19" s="283"/>
      <c r="P19" s="197"/>
      <c r="Q19" s="197"/>
      <c r="R19" s="197"/>
      <c r="S19" s="197"/>
      <c r="T19" s="200"/>
      <c r="U19" s="272"/>
      <c r="V19" s="200"/>
      <c r="W19" s="200"/>
      <c r="X19" s="200"/>
      <c r="Y19" s="187"/>
      <c r="Z19" s="207"/>
      <c r="AA19" s="208"/>
      <c r="AB19" s="193"/>
      <c r="AC19" s="209"/>
      <c r="AD19" s="56" t="str">
        <f t="shared" si="1"/>
        <v xml:space="preserve"> </v>
      </c>
      <c r="AE19" s="52" t="str">
        <f>IF($T19="","JPN",VLOOKUP($T19,参照ﾃｰﾌﾞﾙ!$P$5:$R$223,3,FALSE))</f>
        <v>JPN</v>
      </c>
      <c r="AF19" s="52"/>
      <c r="AG19" s="52" t="str">
        <f>IF($I19="","",基本データ!$C$13)</f>
        <v/>
      </c>
      <c r="AH19" s="52" t="str">
        <f>IF($I19="","",基本データ!$C$14)</f>
        <v/>
      </c>
      <c r="AI19" s="329"/>
      <c r="AJ19" s="329"/>
      <c r="AK19" s="330"/>
    </row>
    <row r="20" spans="1:37" ht="18" customHeight="1" x14ac:dyDescent="0.3">
      <c r="A20" s="53">
        <v>15</v>
      </c>
      <c r="B20" s="327"/>
      <c r="C20" s="327"/>
      <c r="D20" s="39" t="str">
        <f>IF(I20="","",VLOOKUP(I20,参照ﾃｰﾌﾞﾙ!$A$5:$F$595,3,FALSE))</f>
        <v/>
      </c>
      <c r="E20" s="39" t="str">
        <f>IF(I20="","",VLOOKUP(I20,参照ﾃｰﾌﾞﾙ!$A$5:$F$595,5,FALSE))</f>
        <v/>
      </c>
      <c r="F20" s="159" t="str">
        <f>IF(J20="","",VLOOKUP(J20,参照ﾃｰﾌﾞﾙ!$H$5:$I$64,2))</f>
        <v/>
      </c>
      <c r="G20" s="51" t="str">
        <f>IF(K20="","",VLOOKUP(K20,参照ﾃｰﾌﾞﾙ!$W$6:$Y$7,2,FALSE))</f>
        <v/>
      </c>
      <c r="H20" s="328"/>
      <c r="I20" s="287"/>
      <c r="J20" s="190"/>
      <c r="K20" s="193"/>
      <c r="L20" s="198"/>
      <c r="M20" s="341" t="str">
        <f t="shared" si="0"/>
        <v/>
      </c>
      <c r="N20" s="199"/>
      <c r="O20" s="283"/>
      <c r="P20" s="197"/>
      <c r="Q20" s="197"/>
      <c r="R20" s="197"/>
      <c r="S20" s="197"/>
      <c r="T20" s="200"/>
      <c r="U20" s="272"/>
      <c r="V20" s="200"/>
      <c r="W20" s="200"/>
      <c r="X20" s="200"/>
      <c r="Y20" s="187"/>
      <c r="Z20" s="207"/>
      <c r="AA20" s="208"/>
      <c r="AB20" s="193"/>
      <c r="AC20" s="209"/>
      <c r="AD20" s="56" t="str">
        <f t="shared" si="1"/>
        <v xml:space="preserve"> </v>
      </c>
      <c r="AE20" s="52" t="str">
        <f>IF($T20="","JPN",VLOOKUP($T20,参照ﾃｰﾌﾞﾙ!$P$5:$R$223,3,FALSE))</f>
        <v>JPN</v>
      </c>
      <c r="AF20" s="52"/>
      <c r="AG20" s="52" t="str">
        <f>IF($I20="","",基本データ!$C$13)</f>
        <v/>
      </c>
      <c r="AH20" s="52" t="str">
        <f>IF($I20="","",基本データ!$C$14)</f>
        <v/>
      </c>
      <c r="AI20" s="329"/>
      <c r="AJ20" s="329"/>
      <c r="AK20" s="330"/>
    </row>
    <row r="21" spans="1:37" ht="18" customHeight="1" x14ac:dyDescent="0.3">
      <c r="A21" s="53">
        <v>16</v>
      </c>
      <c r="B21" s="327"/>
      <c r="C21" s="327"/>
      <c r="D21" s="39" t="str">
        <f>IF(I21="","",VLOOKUP(I21,参照ﾃｰﾌﾞﾙ!$A$5:$F$595,3,FALSE))</f>
        <v/>
      </c>
      <c r="E21" s="39" t="str">
        <f>IF(I21="","",VLOOKUP(I21,参照ﾃｰﾌﾞﾙ!$A$5:$F$595,5,FALSE))</f>
        <v/>
      </c>
      <c r="F21" s="159" t="str">
        <f>IF(J21="","",VLOOKUP(J21,参照ﾃｰﾌﾞﾙ!$H$5:$I$64,2))</f>
        <v/>
      </c>
      <c r="G21" s="51" t="str">
        <f>IF(K21="","",VLOOKUP(K21,参照ﾃｰﾌﾞﾙ!$W$6:$Y$7,2,FALSE))</f>
        <v/>
      </c>
      <c r="H21" s="328"/>
      <c r="I21" s="287"/>
      <c r="J21" s="190"/>
      <c r="K21" s="193"/>
      <c r="L21" s="198"/>
      <c r="M21" s="341" t="str">
        <f t="shared" si="0"/>
        <v/>
      </c>
      <c r="N21" s="199"/>
      <c r="O21" s="283"/>
      <c r="P21" s="197"/>
      <c r="Q21" s="197"/>
      <c r="R21" s="197"/>
      <c r="S21" s="197"/>
      <c r="T21" s="200"/>
      <c r="U21" s="272"/>
      <c r="V21" s="200"/>
      <c r="W21" s="200"/>
      <c r="X21" s="200"/>
      <c r="Y21" s="187"/>
      <c r="Z21" s="207"/>
      <c r="AA21" s="208"/>
      <c r="AB21" s="193"/>
      <c r="AC21" s="209"/>
      <c r="AD21" s="56" t="str">
        <f t="shared" si="1"/>
        <v xml:space="preserve"> </v>
      </c>
      <c r="AE21" s="52" t="str">
        <f>IF($T21="","JPN",VLOOKUP($T21,参照ﾃｰﾌﾞﾙ!$P$5:$R$223,3,FALSE))</f>
        <v>JPN</v>
      </c>
      <c r="AF21" s="52"/>
      <c r="AG21" s="52" t="str">
        <f>IF($I21="","",基本データ!$C$13)</f>
        <v/>
      </c>
      <c r="AH21" s="52" t="str">
        <f>IF($I21="","",基本データ!$C$14)</f>
        <v/>
      </c>
      <c r="AI21" s="329"/>
      <c r="AJ21" s="329"/>
      <c r="AK21" s="330"/>
    </row>
    <row r="22" spans="1:37" ht="18" customHeight="1" x14ac:dyDescent="0.3">
      <c r="A22" s="53">
        <v>17</v>
      </c>
      <c r="B22" s="327"/>
      <c r="C22" s="327"/>
      <c r="D22" s="39" t="str">
        <f>IF(I22="","",VLOOKUP(I22,参照ﾃｰﾌﾞﾙ!$A$5:$F$595,3,FALSE))</f>
        <v/>
      </c>
      <c r="E22" s="39" t="str">
        <f>IF(I22="","",VLOOKUP(I22,参照ﾃｰﾌﾞﾙ!$A$5:$F$595,5,FALSE))</f>
        <v/>
      </c>
      <c r="F22" s="159" t="str">
        <f>IF(J22="","",VLOOKUP(J22,参照ﾃｰﾌﾞﾙ!$H$5:$I$64,2))</f>
        <v/>
      </c>
      <c r="G22" s="51" t="str">
        <f>IF(K22="","",VLOOKUP(K22,参照ﾃｰﾌﾞﾙ!$W$6:$Y$7,2,FALSE))</f>
        <v/>
      </c>
      <c r="H22" s="328"/>
      <c r="I22" s="287"/>
      <c r="J22" s="190"/>
      <c r="K22" s="193"/>
      <c r="L22" s="198"/>
      <c r="M22" s="341" t="str">
        <f t="shared" si="0"/>
        <v/>
      </c>
      <c r="N22" s="199"/>
      <c r="O22" s="283"/>
      <c r="P22" s="197"/>
      <c r="Q22" s="197"/>
      <c r="R22" s="197"/>
      <c r="S22" s="197"/>
      <c r="T22" s="200"/>
      <c r="U22" s="272"/>
      <c r="V22" s="200"/>
      <c r="W22" s="200"/>
      <c r="X22" s="200"/>
      <c r="Y22" s="187"/>
      <c r="Z22" s="207"/>
      <c r="AA22" s="208"/>
      <c r="AB22" s="193"/>
      <c r="AC22" s="209"/>
      <c r="AD22" s="56" t="str">
        <f t="shared" si="1"/>
        <v xml:space="preserve"> </v>
      </c>
      <c r="AE22" s="52" t="str">
        <f>IF($T22="","JPN",VLOOKUP($T22,参照ﾃｰﾌﾞﾙ!$P$5:$R$223,3,FALSE))</f>
        <v>JPN</v>
      </c>
      <c r="AF22" s="52"/>
      <c r="AG22" s="52" t="str">
        <f>IF($I22="","",基本データ!$C$13)</f>
        <v/>
      </c>
      <c r="AH22" s="52" t="str">
        <f>IF($I22="","",基本データ!$C$14)</f>
        <v/>
      </c>
      <c r="AI22" s="329"/>
      <c r="AJ22" s="329"/>
      <c r="AK22" s="330"/>
    </row>
    <row r="23" spans="1:37" ht="18" customHeight="1" x14ac:dyDescent="0.3">
      <c r="A23" s="53">
        <v>18</v>
      </c>
      <c r="B23" s="327"/>
      <c r="C23" s="327"/>
      <c r="D23" s="39" t="str">
        <f>IF(I23="","",VLOOKUP(I23,参照ﾃｰﾌﾞﾙ!$A$5:$F$595,3,FALSE))</f>
        <v/>
      </c>
      <c r="E23" s="39" t="str">
        <f>IF(I23="","",VLOOKUP(I23,参照ﾃｰﾌﾞﾙ!$A$5:$F$595,5,FALSE))</f>
        <v/>
      </c>
      <c r="F23" s="159" t="str">
        <f>IF(J23="","",VLOOKUP(J23,参照ﾃｰﾌﾞﾙ!$H$5:$I$64,2))</f>
        <v/>
      </c>
      <c r="G23" s="51" t="str">
        <f>IF(K23="","",VLOOKUP(K23,参照ﾃｰﾌﾞﾙ!$W$6:$Y$7,2,FALSE))</f>
        <v/>
      </c>
      <c r="H23" s="328"/>
      <c r="I23" s="287"/>
      <c r="J23" s="190"/>
      <c r="K23" s="193"/>
      <c r="L23" s="198"/>
      <c r="M23" s="341" t="str">
        <f t="shared" si="0"/>
        <v/>
      </c>
      <c r="N23" s="199"/>
      <c r="O23" s="283"/>
      <c r="P23" s="197"/>
      <c r="Q23" s="197"/>
      <c r="R23" s="197"/>
      <c r="S23" s="197"/>
      <c r="T23" s="200"/>
      <c r="U23" s="272"/>
      <c r="V23" s="200"/>
      <c r="W23" s="200"/>
      <c r="X23" s="200"/>
      <c r="Y23" s="187"/>
      <c r="Z23" s="207"/>
      <c r="AA23" s="208"/>
      <c r="AB23" s="193"/>
      <c r="AC23" s="209"/>
      <c r="AD23" s="56" t="str">
        <f t="shared" si="1"/>
        <v xml:space="preserve"> </v>
      </c>
      <c r="AE23" s="52" t="str">
        <f>IF($T23="","JPN",VLOOKUP($T23,参照ﾃｰﾌﾞﾙ!$P$5:$R$223,3,FALSE))</f>
        <v>JPN</v>
      </c>
      <c r="AF23" s="52"/>
      <c r="AG23" s="52" t="str">
        <f>IF($I23="","",基本データ!$C$13)</f>
        <v/>
      </c>
      <c r="AH23" s="52" t="str">
        <f>IF($I23="","",基本データ!$C$14)</f>
        <v/>
      </c>
      <c r="AI23" s="329"/>
      <c r="AJ23" s="329"/>
      <c r="AK23" s="330"/>
    </row>
    <row r="24" spans="1:37" ht="18" customHeight="1" x14ac:dyDescent="0.3">
      <c r="A24" s="53">
        <v>19</v>
      </c>
      <c r="B24" s="327"/>
      <c r="C24" s="327"/>
      <c r="D24" s="39" t="str">
        <f>IF(I24="","",VLOOKUP(I24,参照ﾃｰﾌﾞﾙ!$A$5:$F$595,3,FALSE))</f>
        <v/>
      </c>
      <c r="E24" s="39" t="str">
        <f>IF(I24="","",VLOOKUP(I24,参照ﾃｰﾌﾞﾙ!$A$5:$F$595,5,FALSE))</f>
        <v/>
      </c>
      <c r="F24" s="159" t="str">
        <f>IF(J24="","",VLOOKUP(J24,参照ﾃｰﾌﾞﾙ!$H$5:$I$64,2))</f>
        <v/>
      </c>
      <c r="G24" s="51" t="str">
        <f>IF(K24="","",VLOOKUP(K24,参照ﾃｰﾌﾞﾙ!$W$6:$Y$7,2,FALSE))</f>
        <v/>
      </c>
      <c r="H24" s="328"/>
      <c r="I24" s="287"/>
      <c r="J24" s="190"/>
      <c r="K24" s="193"/>
      <c r="L24" s="198"/>
      <c r="M24" s="341" t="str">
        <f t="shared" si="0"/>
        <v/>
      </c>
      <c r="N24" s="199"/>
      <c r="O24" s="283"/>
      <c r="P24" s="197"/>
      <c r="Q24" s="197"/>
      <c r="R24" s="197"/>
      <c r="S24" s="197"/>
      <c r="T24" s="200"/>
      <c r="U24" s="272"/>
      <c r="V24" s="200"/>
      <c r="W24" s="200"/>
      <c r="X24" s="200"/>
      <c r="Y24" s="187"/>
      <c r="Z24" s="207"/>
      <c r="AA24" s="208"/>
      <c r="AB24" s="193"/>
      <c r="AC24" s="209"/>
      <c r="AD24" s="56" t="str">
        <f t="shared" si="1"/>
        <v xml:space="preserve"> </v>
      </c>
      <c r="AE24" s="52" t="str">
        <f>IF($T24="","JPN",VLOOKUP($T24,参照ﾃｰﾌﾞﾙ!$P$5:$R$223,3,FALSE))</f>
        <v>JPN</v>
      </c>
      <c r="AF24" s="52"/>
      <c r="AG24" s="52" t="str">
        <f>IF($I24="","",基本データ!$C$13)</f>
        <v/>
      </c>
      <c r="AH24" s="52" t="str">
        <f>IF($I24="","",基本データ!$C$14)</f>
        <v/>
      </c>
      <c r="AI24" s="329"/>
      <c r="AJ24" s="329"/>
      <c r="AK24" s="330"/>
    </row>
    <row r="25" spans="1:37" ht="18" customHeight="1" x14ac:dyDescent="0.3">
      <c r="A25" s="53">
        <v>20</v>
      </c>
      <c r="B25" s="327"/>
      <c r="C25" s="327"/>
      <c r="D25" s="39" t="str">
        <f>IF(I25="","",VLOOKUP(I25,参照ﾃｰﾌﾞﾙ!$A$5:$F$595,3,FALSE))</f>
        <v/>
      </c>
      <c r="E25" s="39" t="str">
        <f>IF(I25="","",VLOOKUP(I25,参照ﾃｰﾌﾞﾙ!$A$5:$F$595,5,FALSE))</f>
        <v/>
      </c>
      <c r="F25" s="159" t="str">
        <f>IF(J25="","",VLOOKUP(J25,参照ﾃｰﾌﾞﾙ!$H$5:$I$64,2))</f>
        <v/>
      </c>
      <c r="G25" s="51" t="str">
        <f>IF(K25="","",VLOOKUP(K25,参照ﾃｰﾌﾞﾙ!$W$6:$Y$7,2,FALSE))</f>
        <v/>
      </c>
      <c r="H25" s="328"/>
      <c r="I25" s="287"/>
      <c r="J25" s="190"/>
      <c r="K25" s="193"/>
      <c r="L25" s="198"/>
      <c r="M25" s="341" t="str">
        <f t="shared" si="0"/>
        <v/>
      </c>
      <c r="N25" s="199"/>
      <c r="O25" s="283"/>
      <c r="P25" s="197"/>
      <c r="Q25" s="197"/>
      <c r="R25" s="197"/>
      <c r="S25" s="197"/>
      <c r="T25" s="200"/>
      <c r="U25" s="272"/>
      <c r="V25" s="200"/>
      <c r="W25" s="200"/>
      <c r="X25" s="200"/>
      <c r="Y25" s="187"/>
      <c r="Z25" s="207"/>
      <c r="AA25" s="208"/>
      <c r="AB25" s="193"/>
      <c r="AC25" s="209"/>
      <c r="AD25" s="56" t="str">
        <f t="shared" si="1"/>
        <v xml:space="preserve"> </v>
      </c>
      <c r="AE25" s="52" t="str">
        <f>IF($T25="","JPN",VLOOKUP($T25,参照ﾃｰﾌﾞﾙ!$P$5:$R$223,3,FALSE))</f>
        <v>JPN</v>
      </c>
      <c r="AF25" s="52"/>
      <c r="AG25" s="52" t="str">
        <f>IF($I25="","",基本データ!$C$13)</f>
        <v/>
      </c>
      <c r="AH25" s="52" t="str">
        <f>IF($I25="","",基本データ!$C$14)</f>
        <v/>
      </c>
      <c r="AI25" s="329"/>
      <c r="AJ25" s="329"/>
      <c r="AK25" s="330"/>
    </row>
    <row r="26" spans="1:37" ht="18" customHeight="1" x14ac:dyDescent="0.3">
      <c r="A26" s="53">
        <v>21</v>
      </c>
      <c r="B26" s="327"/>
      <c r="C26" s="327"/>
      <c r="D26" s="39" t="str">
        <f>IF(I26="","",VLOOKUP(I26,参照ﾃｰﾌﾞﾙ!$A$5:$F$595,3,FALSE))</f>
        <v/>
      </c>
      <c r="E26" s="39" t="str">
        <f>IF(I26="","",VLOOKUP(I26,参照ﾃｰﾌﾞﾙ!$A$5:$F$595,5,FALSE))</f>
        <v/>
      </c>
      <c r="F26" s="159" t="str">
        <f>IF(J26="","",VLOOKUP(J26,参照ﾃｰﾌﾞﾙ!$H$5:$I$64,2))</f>
        <v/>
      </c>
      <c r="G26" s="51" t="str">
        <f>IF(K26="","",VLOOKUP(K26,参照ﾃｰﾌﾞﾙ!$W$6:$Y$7,2,FALSE))</f>
        <v/>
      </c>
      <c r="H26" s="328"/>
      <c r="I26" s="287"/>
      <c r="J26" s="190"/>
      <c r="K26" s="193"/>
      <c r="L26" s="198"/>
      <c r="M26" s="341" t="str">
        <f t="shared" si="0"/>
        <v/>
      </c>
      <c r="N26" s="199"/>
      <c r="O26" s="283"/>
      <c r="P26" s="197"/>
      <c r="Q26" s="197"/>
      <c r="R26" s="197"/>
      <c r="S26" s="197"/>
      <c r="T26" s="200"/>
      <c r="U26" s="272"/>
      <c r="V26" s="200"/>
      <c r="W26" s="200"/>
      <c r="X26" s="200"/>
      <c r="Y26" s="187"/>
      <c r="Z26" s="207"/>
      <c r="AA26" s="208"/>
      <c r="AB26" s="193"/>
      <c r="AC26" s="209"/>
      <c r="AD26" s="56" t="str">
        <f t="shared" si="1"/>
        <v xml:space="preserve"> </v>
      </c>
      <c r="AE26" s="52" t="str">
        <f>IF($T26="","JPN",VLOOKUP($T26,参照ﾃｰﾌﾞﾙ!$P$5:$R$223,3,FALSE))</f>
        <v>JPN</v>
      </c>
      <c r="AF26" s="52"/>
      <c r="AG26" s="52" t="str">
        <f>IF($I26="","",基本データ!$C$13)</f>
        <v/>
      </c>
      <c r="AH26" s="52" t="str">
        <f>IF($I26="","",基本データ!$C$14)</f>
        <v/>
      </c>
      <c r="AI26" s="329"/>
      <c r="AJ26" s="329"/>
      <c r="AK26" s="330"/>
    </row>
    <row r="27" spans="1:37" ht="18" customHeight="1" x14ac:dyDescent="0.3">
      <c r="A27" s="53">
        <v>22</v>
      </c>
      <c r="B27" s="327"/>
      <c r="C27" s="327"/>
      <c r="D27" s="39" t="str">
        <f>IF(I27="","",VLOOKUP(I27,参照ﾃｰﾌﾞﾙ!$A$5:$F$595,3,FALSE))</f>
        <v/>
      </c>
      <c r="E27" s="39" t="str">
        <f>IF(I27="","",VLOOKUP(I27,参照ﾃｰﾌﾞﾙ!$A$5:$F$595,5,FALSE))</f>
        <v/>
      </c>
      <c r="F27" s="159" t="str">
        <f>IF(J27="","",VLOOKUP(J27,参照ﾃｰﾌﾞﾙ!$H$5:$I$64,2))</f>
        <v/>
      </c>
      <c r="G27" s="51" t="str">
        <f>IF(K27="","",VLOOKUP(K27,参照ﾃｰﾌﾞﾙ!$W$6:$Y$7,2,FALSE))</f>
        <v/>
      </c>
      <c r="H27" s="328"/>
      <c r="I27" s="287"/>
      <c r="J27" s="190"/>
      <c r="K27" s="193"/>
      <c r="L27" s="198"/>
      <c r="M27" s="341" t="str">
        <f t="shared" si="0"/>
        <v/>
      </c>
      <c r="N27" s="199"/>
      <c r="O27" s="283"/>
      <c r="P27" s="197"/>
      <c r="Q27" s="197"/>
      <c r="R27" s="197"/>
      <c r="S27" s="197"/>
      <c r="T27" s="200"/>
      <c r="U27" s="272"/>
      <c r="V27" s="200"/>
      <c r="W27" s="200"/>
      <c r="X27" s="200"/>
      <c r="Y27" s="187"/>
      <c r="Z27" s="207"/>
      <c r="AA27" s="208"/>
      <c r="AB27" s="193"/>
      <c r="AC27" s="209"/>
      <c r="AD27" s="56" t="str">
        <f t="shared" si="1"/>
        <v xml:space="preserve"> </v>
      </c>
      <c r="AE27" s="52" t="str">
        <f>IF($T27="","JPN",VLOOKUP($T27,参照ﾃｰﾌﾞﾙ!$P$5:$R$223,3,FALSE))</f>
        <v>JPN</v>
      </c>
      <c r="AF27" s="52"/>
      <c r="AG27" s="52" t="str">
        <f>IF($I27="","",基本データ!$C$13)</f>
        <v/>
      </c>
      <c r="AH27" s="52" t="str">
        <f>IF($I27="","",基本データ!$C$14)</f>
        <v/>
      </c>
      <c r="AI27" s="329"/>
      <c r="AJ27" s="329"/>
      <c r="AK27" s="330"/>
    </row>
    <row r="28" spans="1:37" ht="18" customHeight="1" x14ac:dyDescent="0.3">
      <c r="A28" s="53">
        <v>23</v>
      </c>
      <c r="B28" s="327"/>
      <c r="C28" s="327"/>
      <c r="D28" s="39" t="str">
        <f>IF(I28="","",VLOOKUP(I28,参照ﾃｰﾌﾞﾙ!$A$5:$F$595,3,FALSE))</f>
        <v/>
      </c>
      <c r="E28" s="39" t="str">
        <f>IF(I28="","",VLOOKUP(I28,参照ﾃｰﾌﾞﾙ!$A$5:$F$595,5,FALSE))</f>
        <v/>
      </c>
      <c r="F28" s="159" t="str">
        <f>IF(J28="","",VLOOKUP(J28,参照ﾃｰﾌﾞﾙ!$H$5:$I$64,2))</f>
        <v/>
      </c>
      <c r="G28" s="51" t="str">
        <f>IF(K28="","",VLOOKUP(K28,参照ﾃｰﾌﾞﾙ!$W$6:$Y$7,2,FALSE))</f>
        <v/>
      </c>
      <c r="H28" s="328"/>
      <c r="I28" s="287"/>
      <c r="J28" s="190"/>
      <c r="K28" s="193"/>
      <c r="L28" s="198"/>
      <c r="M28" s="341" t="str">
        <f t="shared" si="0"/>
        <v/>
      </c>
      <c r="N28" s="199"/>
      <c r="O28" s="283"/>
      <c r="P28" s="197"/>
      <c r="Q28" s="197"/>
      <c r="R28" s="197"/>
      <c r="S28" s="197"/>
      <c r="T28" s="200"/>
      <c r="U28" s="272"/>
      <c r="V28" s="200"/>
      <c r="W28" s="200"/>
      <c r="X28" s="200"/>
      <c r="Y28" s="187"/>
      <c r="Z28" s="207"/>
      <c r="AA28" s="208"/>
      <c r="AB28" s="193"/>
      <c r="AC28" s="209"/>
      <c r="AD28" s="56" t="str">
        <f t="shared" si="1"/>
        <v xml:space="preserve"> </v>
      </c>
      <c r="AE28" s="52" t="str">
        <f>IF($T28="","JPN",VLOOKUP($T28,参照ﾃｰﾌﾞﾙ!$P$5:$R$223,3,FALSE))</f>
        <v>JPN</v>
      </c>
      <c r="AF28" s="52"/>
      <c r="AG28" s="52" t="str">
        <f>IF($I28="","",基本データ!$C$13)</f>
        <v/>
      </c>
      <c r="AH28" s="52" t="str">
        <f>IF($I28="","",基本データ!$C$14)</f>
        <v/>
      </c>
      <c r="AI28" s="329"/>
      <c r="AJ28" s="329"/>
      <c r="AK28" s="330"/>
    </row>
    <row r="29" spans="1:37" ht="18" customHeight="1" x14ac:dyDescent="0.3">
      <c r="A29" s="53">
        <v>24</v>
      </c>
      <c r="B29" s="327"/>
      <c r="C29" s="327"/>
      <c r="D29" s="39" t="str">
        <f>IF(I29="","",VLOOKUP(I29,参照ﾃｰﾌﾞﾙ!$A$5:$F$595,3,FALSE))</f>
        <v/>
      </c>
      <c r="E29" s="39" t="str">
        <f>IF(I29="","",VLOOKUP(I29,参照ﾃｰﾌﾞﾙ!$A$5:$F$595,5,FALSE))</f>
        <v/>
      </c>
      <c r="F29" s="159" t="str">
        <f>IF(J29="","",VLOOKUP(J29,参照ﾃｰﾌﾞﾙ!$H$5:$I$64,2))</f>
        <v/>
      </c>
      <c r="G29" s="51" t="str">
        <f>IF(K29="","",VLOOKUP(K29,参照ﾃｰﾌﾞﾙ!$W$6:$Y$7,2,FALSE))</f>
        <v/>
      </c>
      <c r="H29" s="328"/>
      <c r="I29" s="287"/>
      <c r="J29" s="190"/>
      <c r="K29" s="193"/>
      <c r="L29" s="198"/>
      <c r="M29" s="341" t="str">
        <f t="shared" si="0"/>
        <v/>
      </c>
      <c r="N29" s="199"/>
      <c r="O29" s="283"/>
      <c r="P29" s="197"/>
      <c r="Q29" s="197"/>
      <c r="R29" s="197"/>
      <c r="S29" s="197"/>
      <c r="T29" s="200"/>
      <c r="U29" s="272"/>
      <c r="V29" s="200"/>
      <c r="W29" s="200"/>
      <c r="X29" s="200"/>
      <c r="Y29" s="187"/>
      <c r="Z29" s="207"/>
      <c r="AA29" s="208"/>
      <c r="AB29" s="193"/>
      <c r="AC29" s="209"/>
      <c r="AD29" s="56" t="str">
        <f t="shared" si="1"/>
        <v xml:space="preserve"> </v>
      </c>
      <c r="AE29" s="52" t="str">
        <f>IF($T29="","JPN",VLOOKUP($T29,参照ﾃｰﾌﾞﾙ!$P$5:$R$223,3,FALSE))</f>
        <v>JPN</v>
      </c>
      <c r="AF29" s="52"/>
      <c r="AG29" s="52" t="str">
        <f>IF($I29="","",基本データ!$C$13)</f>
        <v/>
      </c>
      <c r="AH29" s="52" t="str">
        <f>IF($I29="","",基本データ!$C$14)</f>
        <v/>
      </c>
      <c r="AI29" s="329"/>
      <c r="AJ29" s="329"/>
      <c r="AK29" s="330"/>
    </row>
    <row r="30" spans="1:37" ht="18" customHeight="1" x14ac:dyDescent="0.3">
      <c r="A30" s="53">
        <v>25</v>
      </c>
      <c r="B30" s="327"/>
      <c r="C30" s="327"/>
      <c r="D30" s="39" t="str">
        <f>IF(I30="","",VLOOKUP(I30,参照ﾃｰﾌﾞﾙ!$A$5:$F$595,3,FALSE))</f>
        <v/>
      </c>
      <c r="E30" s="39" t="str">
        <f>IF(I30="","",VLOOKUP(I30,参照ﾃｰﾌﾞﾙ!$A$5:$F$595,5,FALSE))</f>
        <v/>
      </c>
      <c r="F30" s="159" t="str">
        <f>IF(J30="","",VLOOKUP(J30,参照ﾃｰﾌﾞﾙ!$H$5:$I$64,2))</f>
        <v/>
      </c>
      <c r="G30" s="51" t="str">
        <f>IF(K30="","",VLOOKUP(K30,参照ﾃｰﾌﾞﾙ!$W$6:$Y$7,2,FALSE))</f>
        <v/>
      </c>
      <c r="H30" s="328"/>
      <c r="I30" s="287"/>
      <c r="J30" s="190"/>
      <c r="K30" s="193"/>
      <c r="L30" s="198"/>
      <c r="M30" s="341" t="str">
        <f t="shared" si="0"/>
        <v/>
      </c>
      <c r="N30" s="199"/>
      <c r="O30" s="283"/>
      <c r="P30" s="197"/>
      <c r="Q30" s="197"/>
      <c r="R30" s="197"/>
      <c r="S30" s="197"/>
      <c r="T30" s="200"/>
      <c r="U30" s="272"/>
      <c r="V30" s="200"/>
      <c r="W30" s="200"/>
      <c r="X30" s="200"/>
      <c r="Y30" s="187"/>
      <c r="Z30" s="207"/>
      <c r="AA30" s="208"/>
      <c r="AB30" s="193"/>
      <c r="AC30" s="209"/>
      <c r="AD30" s="56" t="str">
        <f t="shared" si="1"/>
        <v xml:space="preserve"> </v>
      </c>
      <c r="AE30" s="52" t="str">
        <f>IF($T30="","JPN",VLOOKUP($T30,参照ﾃｰﾌﾞﾙ!$P$5:$R$223,3,FALSE))</f>
        <v>JPN</v>
      </c>
      <c r="AF30" s="52"/>
      <c r="AG30" s="52" t="str">
        <f>IF($I30="","",基本データ!$C$13)</f>
        <v/>
      </c>
      <c r="AH30" s="52" t="str">
        <f>IF($I30="","",基本データ!$C$14)</f>
        <v/>
      </c>
      <c r="AI30" s="329"/>
      <c r="AJ30" s="329"/>
      <c r="AK30" s="330"/>
    </row>
    <row r="31" spans="1:37" ht="18" customHeight="1" x14ac:dyDescent="0.3">
      <c r="A31" s="53">
        <v>26</v>
      </c>
      <c r="B31" s="327"/>
      <c r="C31" s="327"/>
      <c r="D31" s="39" t="str">
        <f>IF(I31="","",VLOOKUP(I31,参照ﾃｰﾌﾞﾙ!$A$5:$F$595,3,FALSE))</f>
        <v/>
      </c>
      <c r="E31" s="39" t="str">
        <f>IF(I31="","",VLOOKUP(I31,参照ﾃｰﾌﾞﾙ!$A$5:$F$595,5,FALSE))</f>
        <v/>
      </c>
      <c r="F31" s="159" t="str">
        <f>IF(J31="","",VLOOKUP(J31,参照ﾃｰﾌﾞﾙ!$H$5:$I$64,2))</f>
        <v/>
      </c>
      <c r="G31" s="51" t="str">
        <f>IF(K31="","",VLOOKUP(K31,参照ﾃｰﾌﾞﾙ!$W$6:$Y$7,2,FALSE))</f>
        <v/>
      </c>
      <c r="H31" s="328"/>
      <c r="I31" s="287"/>
      <c r="J31" s="190"/>
      <c r="K31" s="193"/>
      <c r="L31" s="198"/>
      <c r="M31" s="341" t="str">
        <f t="shared" si="0"/>
        <v/>
      </c>
      <c r="N31" s="199"/>
      <c r="O31" s="283"/>
      <c r="P31" s="197"/>
      <c r="Q31" s="197"/>
      <c r="R31" s="197"/>
      <c r="S31" s="197"/>
      <c r="T31" s="200"/>
      <c r="U31" s="272"/>
      <c r="V31" s="200"/>
      <c r="W31" s="200"/>
      <c r="X31" s="200"/>
      <c r="Y31" s="187"/>
      <c r="Z31" s="207"/>
      <c r="AA31" s="208"/>
      <c r="AB31" s="193"/>
      <c r="AC31" s="209"/>
      <c r="AD31" s="56" t="str">
        <f t="shared" si="1"/>
        <v xml:space="preserve"> </v>
      </c>
      <c r="AE31" s="52" t="str">
        <f>IF($T31="","JPN",VLOOKUP($T31,参照ﾃｰﾌﾞﾙ!$P$5:$R$223,3,FALSE))</f>
        <v>JPN</v>
      </c>
      <c r="AF31" s="52"/>
      <c r="AG31" s="52" t="str">
        <f>IF($I31="","",基本データ!$C$13)</f>
        <v/>
      </c>
      <c r="AH31" s="52" t="str">
        <f>IF($I31="","",基本データ!$C$14)</f>
        <v/>
      </c>
      <c r="AI31" s="329"/>
      <c r="AJ31" s="329"/>
      <c r="AK31" s="330"/>
    </row>
    <row r="32" spans="1:37" ht="18" customHeight="1" x14ac:dyDescent="0.3">
      <c r="A32" s="53">
        <v>27</v>
      </c>
      <c r="B32" s="327"/>
      <c r="C32" s="327"/>
      <c r="D32" s="39" t="str">
        <f>IF(I32="","",VLOOKUP(I32,参照ﾃｰﾌﾞﾙ!$A$5:$F$595,3,FALSE))</f>
        <v/>
      </c>
      <c r="E32" s="39" t="str">
        <f>IF(I32="","",VLOOKUP(I32,参照ﾃｰﾌﾞﾙ!$A$5:$F$595,5,FALSE))</f>
        <v/>
      </c>
      <c r="F32" s="159" t="str">
        <f>IF(J32="","",VLOOKUP(J32,参照ﾃｰﾌﾞﾙ!$H$5:$I$64,2))</f>
        <v/>
      </c>
      <c r="G32" s="51" t="str">
        <f>IF(K32="","",VLOOKUP(K32,参照ﾃｰﾌﾞﾙ!$W$6:$Y$7,2,FALSE))</f>
        <v/>
      </c>
      <c r="H32" s="328"/>
      <c r="I32" s="287"/>
      <c r="J32" s="190"/>
      <c r="K32" s="193"/>
      <c r="L32" s="198"/>
      <c r="M32" s="341" t="str">
        <f t="shared" si="0"/>
        <v/>
      </c>
      <c r="N32" s="199"/>
      <c r="O32" s="283"/>
      <c r="P32" s="197"/>
      <c r="Q32" s="197"/>
      <c r="R32" s="197"/>
      <c r="S32" s="197"/>
      <c r="T32" s="200"/>
      <c r="U32" s="272"/>
      <c r="V32" s="200"/>
      <c r="W32" s="200"/>
      <c r="X32" s="200"/>
      <c r="Y32" s="187"/>
      <c r="Z32" s="207"/>
      <c r="AA32" s="208"/>
      <c r="AB32" s="193"/>
      <c r="AC32" s="209"/>
      <c r="AD32" s="56" t="str">
        <f t="shared" si="1"/>
        <v xml:space="preserve"> </v>
      </c>
      <c r="AE32" s="52" t="str">
        <f>IF($T32="","JPN",VLOOKUP($T32,参照ﾃｰﾌﾞﾙ!$P$5:$R$223,3,FALSE))</f>
        <v>JPN</v>
      </c>
      <c r="AF32" s="52"/>
      <c r="AG32" s="52" t="str">
        <f>IF($I32="","",基本データ!$C$13)</f>
        <v/>
      </c>
      <c r="AH32" s="52" t="str">
        <f>IF($I32="","",基本データ!$C$14)</f>
        <v/>
      </c>
      <c r="AI32" s="329"/>
      <c r="AJ32" s="329"/>
      <c r="AK32" s="330"/>
    </row>
    <row r="33" spans="1:37" ht="18" customHeight="1" x14ac:dyDescent="0.3">
      <c r="A33" s="53">
        <v>28</v>
      </c>
      <c r="B33" s="327"/>
      <c r="C33" s="327"/>
      <c r="D33" s="39" t="str">
        <f>IF(I33="","",VLOOKUP(I33,参照ﾃｰﾌﾞﾙ!$A$5:$F$595,3,FALSE))</f>
        <v/>
      </c>
      <c r="E33" s="39" t="str">
        <f>IF(I33="","",VLOOKUP(I33,参照ﾃｰﾌﾞﾙ!$A$5:$F$595,5,FALSE))</f>
        <v/>
      </c>
      <c r="F33" s="159" t="str">
        <f>IF(J33="","",VLOOKUP(J33,参照ﾃｰﾌﾞﾙ!$H$5:$I$64,2))</f>
        <v/>
      </c>
      <c r="G33" s="51" t="str">
        <f>IF(K33="","",VLOOKUP(K33,参照ﾃｰﾌﾞﾙ!$W$6:$Y$7,2,FALSE))</f>
        <v/>
      </c>
      <c r="H33" s="328"/>
      <c r="I33" s="287"/>
      <c r="J33" s="190"/>
      <c r="K33" s="193"/>
      <c r="L33" s="198"/>
      <c r="M33" s="341" t="str">
        <f t="shared" si="0"/>
        <v/>
      </c>
      <c r="N33" s="199"/>
      <c r="O33" s="283"/>
      <c r="P33" s="197"/>
      <c r="Q33" s="197"/>
      <c r="R33" s="197"/>
      <c r="S33" s="197"/>
      <c r="T33" s="200"/>
      <c r="U33" s="272"/>
      <c r="V33" s="200"/>
      <c r="W33" s="200"/>
      <c r="X33" s="200"/>
      <c r="Y33" s="187"/>
      <c r="Z33" s="207"/>
      <c r="AA33" s="208"/>
      <c r="AB33" s="193"/>
      <c r="AC33" s="209"/>
      <c r="AD33" s="56" t="str">
        <f t="shared" si="1"/>
        <v xml:space="preserve"> </v>
      </c>
      <c r="AE33" s="52" t="str">
        <f>IF($T33="","JPN",VLOOKUP($T33,参照ﾃｰﾌﾞﾙ!$P$5:$R$223,3,FALSE))</f>
        <v>JPN</v>
      </c>
      <c r="AF33" s="52"/>
      <c r="AG33" s="52" t="str">
        <f>IF($I33="","",基本データ!$C$13)</f>
        <v/>
      </c>
      <c r="AH33" s="52" t="str">
        <f>IF($I33="","",基本データ!$C$14)</f>
        <v/>
      </c>
      <c r="AI33" s="329"/>
      <c r="AJ33" s="329"/>
      <c r="AK33" s="330"/>
    </row>
    <row r="34" spans="1:37" ht="18" customHeight="1" x14ac:dyDescent="0.3">
      <c r="A34" s="53">
        <v>29</v>
      </c>
      <c r="B34" s="327"/>
      <c r="C34" s="327"/>
      <c r="D34" s="39" t="str">
        <f>IF(I34="","",VLOOKUP(I34,参照ﾃｰﾌﾞﾙ!$A$5:$F$595,3,FALSE))</f>
        <v/>
      </c>
      <c r="E34" s="39" t="str">
        <f>IF(I34="","",VLOOKUP(I34,参照ﾃｰﾌﾞﾙ!$A$5:$F$595,5,FALSE))</f>
        <v/>
      </c>
      <c r="F34" s="159" t="str">
        <f>IF(J34="","",VLOOKUP(J34,参照ﾃｰﾌﾞﾙ!$H$5:$I$64,2))</f>
        <v/>
      </c>
      <c r="G34" s="51" t="str">
        <f>IF(K34="","",VLOOKUP(K34,参照ﾃｰﾌﾞﾙ!$W$6:$Y$7,2,FALSE))</f>
        <v/>
      </c>
      <c r="H34" s="328"/>
      <c r="I34" s="287"/>
      <c r="J34" s="190"/>
      <c r="K34" s="193"/>
      <c r="L34" s="198"/>
      <c r="M34" s="341" t="str">
        <f t="shared" si="0"/>
        <v/>
      </c>
      <c r="N34" s="199"/>
      <c r="O34" s="283"/>
      <c r="P34" s="197"/>
      <c r="Q34" s="197"/>
      <c r="R34" s="197"/>
      <c r="S34" s="197"/>
      <c r="T34" s="200"/>
      <c r="U34" s="272"/>
      <c r="V34" s="200"/>
      <c r="W34" s="200"/>
      <c r="X34" s="200"/>
      <c r="Y34" s="187"/>
      <c r="Z34" s="207"/>
      <c r="AA34" s="208"/>
      <c r="AB34" s="193"/>
      <c r="AC34" s="209"/>
      <c r="AD34" s="56" t="str">
        <f t="shared" si="1"/>
        <v xml:space="preserve"> </v>
      </c>
      <c r="AE34" s="52" t="str">
        <f>IF($T34="","JPN",VLOOKUP($T34,参照ﾃｰﾌﾞﾙ!$P$5:$R$223,3,FALSE))</f>
        <v>JPN</v>
      </c>
      <c r="AF34" s="52"/>
      <c r="AG34" s="52" t="str">
        <f>IF($I34="","",基本データ!$C$13)</f>
        <v/>
      </c>
      <c r="AH34" s="52" t="str">
        <f>IF($I34="","",基本データ!$C$14)</f>
        <v/>
      </c>
      <c r="AI34" s="329"/>
      <c r="AJ34" s="329"/>
      <c r="AK34" s="330"/>
    </row>
    <row r="35" spans="1:37" ht="18" customHeight="1" x14ac:dyDescent="0.3">
      <c r="A35" s="53">
        <v>30</v>
      </c>
      <c r="B35" s="327"/>
      <c r="C35" s="327"/>
      <c r="D35" s="39" t="str">
        <f>IF(I35="","",VLOOKUP(I35,参照ﾃｰﾌﾞﾙ!$A$5:$F$595,3,FALSE))</f>
        <v/>
      </c>
      <c r="E35" s="39" t="str">
        <f>IF(I35="","",VLOOKUP(I35,参照ﾃｰﾌﾞﾙ!$A$5:$F$595,5,FALSE))</f>
        <v/>
      </c>
      <c r="F35" s="159" t="str">
        <f>IF(J35="","",VLOOKUP(J35,参照ﾃｰﾌﾞﾙ!$H$5:$I$64,2))</f>
        <v/>
      </c>
      <c r="G35" s="51" t="str">
        <f>IF(K35="","",VLOOKUP(K35,参照ﾃｰﾌﾞﾙ!$W$6:$Y$7,2,FALSE))</f>
        <v/>
      </c>
      <c r="H35" s="328"/>
      <c r="I35" s="287"/>
      <c r="J35" s="190"/>
      <c r="K35" s="193"/>
      <c r="L35" s="198"/>
      <c r="M35" s="341" t="str">
        <f t="shared" si="0"/>
        <v/>
      </c>
      <c r="N35" s="199"/>
      <c r="O35" s="283"/>
      <c r="P35" s="197"/>
      <c r="Q35" s="197"/>
      <c r="R35" s="197"/>
      <c r="S35" s="197"/>
      <c r="T35" s="200"/>
      <c r="U35" s="272"/>
      <c r="V35" s="200"/>
      <c r="W35" s="200"/>
      <c r="X35" s="200"/>
      <c r="Y35" s="187"/>
      <c r="Z35" s="207"/>
      <c r="AA35" s="208"/>
      <c r="AB35" s="193"/>
      <c r="AC35" s="209"/>
      <c r="AD35" s="56" t="str">
        <f t="shared" si="1"/>
        <v xml:space="preserve"> </v>
      </c>
      <c r="AE35" s="52" t="str">
        <f>IF($T35="","JPN",VLOOKUP($T35,参照ﾃｰﾌﾞﾙ!$P$5:$R$223,3,FALSE))</f>
        <v>JPN</v>
      </c>
      <c r="AF35" s="52"/>
      <c r="AG35" s="52" t="str">
        <f>IF($I35="","",基本データ!$C$13)</f>
        <v/>
      </c>
      <c r="AH35" s="52" t="str">
        <f>IF($I35="","",基本データ!$C$14)</f>
        <v/>
      </c>
      <c r="AI35" s="329"/>
      <c r="AJ35" s="329"/>
      <c r="AK35" s="330"/>
    </row>
    <row r="36" spans="1:37" ht="18" customHeight="1" x14ac:dyDescent="0.3">
      <c r="A36" s="53">
        <v>31</v>
      </c>
      <c r="B36" s="327"/>
      <c r="C36" s="327"/>
      <c r="D36" s="39" t="str">
        <f>IF(I36="","",VLOOKUP(I36,参照ﾃｰﾌﾞﾙ!$A$5:$F$595,3,FALSE))</f>
        <v/>
      </c>
      <c r="E36" s="39" t="str">
        <f>IF(I36="","",VLOOKUP(I36,参照ﾃｰﾌﾞﾙ!$A$5:$F$595,5,FALSE))</f>
        <v/>
      </c>
      <c r="F36" s="159" t="str">
        <f>IF(J36="","",VLOOKUP(J36,参照ﾃｰﾌﾞﾙ!$H$5:$I$64,2))</f>
        <v/>
      </c>
      <c r="G36" s="51" t="str">
        <f>IF(K36="","",VLOOKUP(K36,参照ﾃｰﾌﾞﾙ!$W$6:$Y$7,2,FALSE))</f>
        <v/>
      </c>
      <c r="H36" s="328"/>
      <c r="I36" s="287"/>
      <c r="J36" s="190"/>
      <c r="K36" s="193"/>
      <c r="L36" s="198"/>
      <c r="M36" s="341" t="str">
        <f t="shared" si="0"/>
        <v/>
      </c>
      <c r="N36" s="199"/>
      <c r="O36" s="283"/>
      <c r="P36" s="197"/>
      <c r="Q36" s="197"/>
      <c r="R36" s="197"/>
      <c r="S36" s="197"/>
      <c r="T36" s="200"/>
      <c r="U36" s="272"/>
      <c r="V36" s="200"/>
      <c r="W36" s="200"/>
      <c r="X36" s="200"/>
      <c r="Y36" s="187"/>
      <c r="Z36" s="207"/>
      <c r="AA36" s="208"/>
      <c r="AB36" s="193"/>
      <c r="AC36" s="209"/>
      <c r="AD36" s="56" t="str">
        <f t="shared" si="1"/>
        <v xml:space="preserve"> </v>
      </c>
      <c r="AE36" s="52" t="str">
        <f>IF($T36="","JPN",VLOOKUP($T36,参照ﾃｰﾌﾞﾙ!$P$5:$R$223,3,FALSE))</f>
        <v>JPN</v>
      </c>
      <c r="AF36" s="52"/>
      <c r="AG36" s="52" t="str">
        <f>IF($I36="","",基本データ!$C$13)</f>
        <v/>
      </c>
      <c r="AH36" s="52" t="str">
        <f>IF($I36="","",基本データ!$C$14)</f>
        <v/>
      </c>
      <c r="AI36" s="329"/>
      <c r="AJ36" s="329"/>
      <c r="AK36" s="330"/>
    </row>
    <row r="37" spans="1:37" ht="18" customHeight="1" x14ac:dyDescent="0.3">
      <c r="A37" s="53">
        <v>32</v>
      </c>
      <c r="B37" s="327"/>
      <c r="C37" s="327"/>
      <c r="D37" s="39" t="str">
        <f>IF(I37="","",VLOOKUP(I37,参照ﾃｰﾌﾞﾙ!$A$5:$F$595,3,FALSE))</f>
        <v/>
      </c>
      <c r="E37" s="39" t="str">
        <f>IF(I37="","",VLOOKUP(I37,参照ﾃｰﾌﾞﾙ!$A$5:$F$595,5,FALSE))</f>
        <v/>
      </c>
      <c r="F37" s="159" t="str">
        <f>IF(J37="","",VLOOKUP(J37,参照ﾃｰﾌﾞﾙ!$H$5:$I$64,2))</f>
        <v/>
      </c>
      <c r="G37" s="51" t="str">
        <f>IF(K37="","",VLOOKUP(K37,参照ﾃｰﾌﾞﾙ!$W$6:$Y$7,2,FALSE))</f>
        <v/>
      </c>
      <c r="H37" s="328"/>
      <c r="I37" s="287"/>
      <c r="J37" s="190"/>
      <c r="K37" s="193"/>
      <c r="L37" s="198"/>
      <c r="M37" s="341" t="str">
        <f t="shared" si="0"/>
        <v/>
      </c>
      <c r="N37" s="199"/>
      <c r="O37" s="283"/>
      <c r="P37" s="197"/>
      <c r="Q37" s="197"/>
      <c r="R37" s="197"/>
      <c r="S37" s="197"/>
      <c r="T37" s="200"/>
      <c r="U37" s="272"/>
      <c r="V37" s="200"/>
      <c r="W37" s="200"/>
      <c r="X37" s="200"/>
      <c r="Y37" s="187"/>
      <c r="Z37" s="207"/>
      <c r="AA37" s="208"/>
      <c r="AB37" s="193"/>
      <c r="AC37" s="209"/>
      <c r="AD37" s="56" t="str">
        <f t="shared" si="1"/>
        <v xml:space="preserve"> </v>
      </c>
      <c r="AE37" s="52" t="str">
        <f>IF($T37="","JPN",VLOOKUP($T37,参照ﾃｰﾌﾞﾙ!$P$5:$R$223,3,FALSE))</f>
        <v>JPN</v>
      </c>
      <c r="AF37" s="52"/>
      <c r="AG37" s="52" t="str">
        <f>IF($I37="","",基本データ!$C$13)</f>
        <v/>
      </c>
      <c r="AH37" s="52" t="str">
        <f>IF($I37="","",基本データ!$C$14)</f>
        <v/>
      </c>
      <c r="AI37" s="329"/>
      <c r="AJ37" s="329"/>
      <c r="AK37" s="330"/>
    </row>
    <row r="38" spans="1:37" ht="18" customHeight="1" x14ac:dyDescent="0.3">
      <c r="A38" s="53">
        <v>33</v>
      </c>
      <c r="B38" s="327"/>
      <c r="C38" s="327"/>
      <c r="D38" s="39" t="str">
        <f>IF(I38="","",VLOOKUP(I38,参照ﾃｰﾌﾞﾙ!$A$5:$F$595,3,FALSE))</f>
        <v/>
      </c>
      <c r="E38" s="39" t="str">
        <f>IF(I38="","",VLOOKUP(I38,参照ﾃｰﾌﾞﾙ!$A$5:$F$595,5,FALSE))</f>
        <v/>
      </c>
      <c r="F38" s="159" t="str">
        <f>IF(J38="","",VLOOKUP(J38,参照ﾃｰﾌﾞﾙ!$H$5:$I$64,2))</f>
        <v/>
      </c>
      <c r="G38" s="51" t="str">
        <f>IF(K38="","",VLOOKUP(K38,参照ﾃｰﾌﾞﾙ!$W$6:$Y$7,2,FALSE))</f>
        <v/>
      </c>
      <c r="H38" s="328"/>
      <c r="I38" s="287"/>
      <c r="J38" s="190"/>
      <c r="K38" s="193"/>
      <c r="L38" s="198"/>
      <c r="M38" s="341" t="str">
        <f t="shared" si="0"/>
        <v/>
      </c>
      <c r="N38" s="199"/>
      <c r="O38" s="283"/>
      <c r="P38" s="197"/>
      <c r="Q38" s="197"/>
      <c r="R38" s="197"/>
      <c r="S38" s="197"/>
      <c r="T38" s="200"/>
      <c r="U38" s="272"/>
      <c r="V38" s="200"/>
      <c r="W38" s="200"/>
      <c r="X38" s="200"/>
      <c r="Y38" s="187"/>
      <c r="Z38" s="207"/>
      <c r="AA38" s="208"/>
      <c r="AB38" s="193"/>
      <c r="AC38" s="209"/>
      <c r="AD38" s="56" t="str">
        <f t="shared" si="1"/>
        <v xml:space="preserve"> </v>
      </c>
      <c r="AE38" s="52" t="str">
        <f>IF($T38="","JPN",VLOOKUP($T38,参照ﾃｰﾌﾞﾙ!$P$5:$R$223,3,FALSE))</f>
        <v>JPN</v>
      </c>
      <c r="AF38" s="52"/>
      <c r="AG38" s="52" t="str">
        <f>IF($I38="","",基本データ!$C$13)</f>
        <v/>
      </c>
      <c r="AH38" s="52" t="str">
        <f>IF($I38="","",基本データ!$C$14)</f>
        <v/>
      </c>
      <c r="AI38" s="329"/>
      <c r="AJ38" s="329"/>
      <c r="AK38" s="330"/>
    </row>
    <row r="39" spans="1:37" ht="18" customHeight="1" x14ac:dyDescent="0.3">
      <c r="A39" s="53">
        <v>34</v>
      </c>
      <c r="B39" s="327"/>
      <c r="C39" s="327"/>
      <c r="D39" s="39" t="str">
        <f>IF(I39="","",VLOOKUP(I39,参照ﾃｰﾌﾞﾙ!$A$5:$F$595,3,FALSE))</f>
        <v/>
      </c>
      <c r="E39" s="39" t="str">
        <f>IF(I39="","",VLOOKUP(I39,参照ﾃｰﾌﾞﾙ!$A$5:$F$595,5,FALSE))</f>
        <v/>
      </c>
      <c r="F39" s="159" t="str">
        <f>IF(J39="","",VLOOKUP(J39,参照ﾃｰﾌﾞﾙ!$H$5:$I$64,2))</f>
        <v/>
      </c>
      <c r="G39" s="51" t="str">
        <f>IF(K39="","",VLOOKUP(K39,参照ﾃｰﾌﾞﾙ!$W$6:$Y$7,2,FALSE))</f>
        <v/>
      </c>
      <c r="H39" s="328"/>
      <c r="I39" s="287"/>
      <c r="J39" s="190"/>
      <c r="K39" s="193"/>
      <c r="L39" s="198"/>
      <c r="M39" s="341" t="str">
        <f t="shared" si="0"/>
        <v/>
      </c>
      <c r="N39" s="199"/>
      <c r="O39" s="283"/>
      <c r="P39" s="197"/>
      <c r="Q39" s="197"/>
      <c r="R39" s="197"/>
      <c r="S39" s="197"/>
      <c r="T39" s="200"/>
      <c r="U39" s="272"/>
      <c r="V39" s="200"/>
      <c r="W39" s="200"/>
      <c r="X39" s="200"/>
      <c r="Y39" s="187"/>
      <c r="Z39" s="207"/>
      <c r="AA39" s="208"/>
      <c r="AB39" s="193"/>
      <c r="AC39" s="209"/>
      <c r="AD39" s="56" t="str">
        <f t="shared" si="1"/>
        <v xml:space="preserve"> </v>
      </c>
      <c r="AE39" s="52" t="str">
        <f>IF($T39="","JPN",VLOOKUP($T39,参照ﾃｰﾌﾞﾙ!$P$5:$R$223,3,FALSE))</f>
        <v>JPN</v>
      </c>
      <c r="AF39" s="52"/>
      <c r="AG39" s="52" t="str">
        <f>IF($I39="","",基本データ!$C$13)</f>
        <v/>
      </c>
      <c r="AH39" s="52" t="str">
        <f>IF($I39="","",基本データ!$C$14)</f>
        <v/>
      </c>
      <c r="AI39" s="329"/>
      <c r="AJ39" s="329"/>
      <c r="AK39" s="330"/>
    </row>
    <row r="40" spans="1:37" ht="18" customHeight="1" x14ac:dyDescent="0.3">
      <c r="A40" s="53">
        <v>35</v>
      </c>
      <c r="B40" s="327"/>
      <c r="C40" s="327"/>
      <c r="D40" s="39" t="str">
        <f>IF(I40="","",VLOOKUP(I40,参照ﾃｰﾌﾞﾙ!$A$5:$F$595,3,FALSE))</f>
        <v/>
      </c>
      <c r="E40" s="39" t="str">
        <f>IF(I40="","",VLOOKUP(I40,参照ﾃｰﾌﾞﾙ!$A$5:$F$595,5,FALSE))</f>
        <v/>
      </c>
      <c r="F40" s="159" t="str">
        <f>IF(J40="","",VLOOKUP(J40,参照ﾃｰﾌﾞﾙ!$H$5:$I$64,2))</f>
        <v/>
      </c>
      <c r="G40" s="51" t="str">
        <f>IF(K40="","",VLOOKUP(K40,参照ﾃｰﾌﾞﾙ!$W$6:$Y$7,2,FALSE))</f>
        <v/>
      </c>
      <c r="H40" s="328"/>
      <c r="I40" s="287"/>
      <c r="J40" s="190"/>
      <c r="K40" s="193"/>
      <c r="L40" s="198"/>
      <c r="M40" s="341" t="str">
        <f t="shared" si="0"/>
        <v/>
      </c>
      <c r="N40" s="199"/>
      <c r="O40" s="283"/>
      <c r="P40" s="197"/>
      <c r="Q40" s="197"/>
      <c r="R40" s="197"/>
      <c r="S40" s="197"/>
      <c r="T40" s="200"/>
      <c r="U40" s="272"/>
      <c r="V40" s="200"/>
      <c r="W40" s="200"/>
      <c r="X40" s="200"/>
      <c r="Y40" s="187"/>
      <c r="Z40" s="207"/>
      <c r="AA40" s="208"/>
      <c r="AB40" s="193"/>
      <c r="AC40" s="209"/>
      <c r="AD40" s="56" t="str">
        <f t="shared" si="1"/>
        <v xml:space="preserve"> </v>
      </c>
      <c r="AE40" s="52" t="str">
        <f>IF($T40="","JPN",VLOOKUP($T40,参照ﾃｰﾌﾞﾙ!$P$5:$R$223,3,FALSE))</f>
        <v>JPN</v>
      </c>
      <c r="AF40" s="52"/>
      <c r="AG40" s="52" t="str">
        <f>IF($I40="","",基本データ!$C$13)</f>
        <v/>
      </c>
      <c r="AH40" s="52" t="str">
        <f>IF($I40="","",基本データ!$C$14)</f>
        <v/>
      </c>
      <c r="AI40" s="329"/>
      <c r="AJ40" s="329"/>
      <c r="AK40" s="330"/>
    </row>
    <row r="41" spans="1:37" ht="18" customHeight="1" x14ac:dyDescent="0.3">
      <c r="A41" s="53">
        <v>36</v>
      </c>
      <c r="B41" s="327"/>
      <c r="C41" s="327"/>
      <c r="D41" s="39" t="str">
        <f>IF(I41="","",VLOOKUP(I41,参照ﾃｰﾌﾞﾙ!$A$5:$F$595,3,FALSE))</f>
        <v/>
      </c>
      <c r="E41" s="39" t="str">
        <f>IF(I41="","",VLOOKUP(I41,参照ﾃｰﾌﾞﾙ!$A$5:$F$595,5,FALSE))</f>
        <v/>
      </c>
      <c r="F41" s="159" t="str">
        <f>IF(J41="","",VLOOKUP(J41,参照ﾃｰﾌﾞﾙ!$H$5:$I$64,2))</f>
        <v/>
      </c>
      <c r="G41" s="51" t="str">
        <f>IF(K41="","",VLOOKUP(K41,参照ﾃｰﾌﾞﾙ!$W$6:$Y$7,2,FALSE))</f>
        <v/>
      </c>
      <c r="H41" s="328"/>
      <c r="I41" s="287"/>
      <c r="J41" s="190"/>
      <c r="K41" s="193"/>
      <c r="L41" s="198"/>
      <c r="M41" s="341" t="str">
        <f t="shared" si="0"/>
        <v/>
      </c>
      <c r="N41" s="199"/>
      <c r="O41" s="283"/>
      <c r="P41" s="197"/>
      <c r="Q41" s="197"/>
      <c r="R41" s="197"/>
      <c r="S41" s="197"/>
      <c r="T41" s="200"/>
      <c r="U41" s="272"/>
      <c r="V41" s="200"/>
      <c r="W41" s="200"/>
      <c r="X41" s="200"/>
      <c r="Y41" s="187"/>
      <c r="Z41" s="207"/>
      <c r="AA41" s="208"/>
      <c r="AB41" s="193"/>
      <c r="AC41" s="209"/>
      <c r="AD41" s="56" t="str">
        <f t="shared" si="1"/>
        <v xml:space="preserve"> </v>
      </c>
      <c r="AE41" s="52" t="str">
        <f>IF($T41="","JPN",VLOOKUP($T41,参照ﾃｰﾌﾞﾙ!$P$5:$R$223,3,FALSE))</f>
        <v>JPN</v>
      </c>
      <c r="AF41" s="52"/>
      <c r="AG41" s="52" t="str">
        <f>IF($I41="","",基本データ!$C$13)</f>
        <v/>
      </c>
      <c r="AH41" s="52" t="str">
        <f>IF($I41="","",基本データ!$C$14)</f>
        <v/>
      </c>
      <c r="AI41" s="329"/>
      <c r="AJ41" s="329"/>
      <c r="AK41" s="330"/>
    </row>
    <row r="42" spans="1:37" ht="18" customHeight="1" x14ac:dyDescent="0.3">
      <c r="A42" s="53">
        <v>37</v>
      </c>
      <c r="B42" s="327"/>
      <c r="C42" s="327"/>
      <c r="D42" s="39" t="str">
        <f>IF(I42="","",VLOOKUP(I42,参照ﾃｰﾌﾞﾙ!$A$5:$F$595,3,FALSE))</f>
        <v/>
      </c>
      <c r="E42" s="39" t="str">
        <f>IF(I42="","",VLOOKUP(I42,参照ﾃｰﾌﾞﾙ!$A$5:$F$595,5,FALSE))</f>
        <v/>
      </c>
      <c r="F42" s="159" t="str">
        <f>IF(J42="","",VLOOKUP(J42,参照ﾃｰﾌﾞﾙ!$H$5:$I$64,2))</f>
        <v/>
      </c>
      <c r="G42" s="51" t="str">
        <f>IF(K42="","",VLOOKUP(K42,参照ﾃｰﾌﾞﾙ!$W$6:$Y$7,2,FALSE))</f>
        <v/>
      </c>
      <c r="H42" s="328"/>
      <c r="I42" s="287"/>
      <c r="J42" s="190"/>
      <c r="K42" s="193"/>
      <c r="L42" s="198"/>
      <c r="M42" s="341" t="str">
        <f t="shared" si="0"/>
        <v/>
      </c>
      <c r="N42" s="199"/>
      <c r="O42" s="283"/>
      <c r="P42" s="197"/>
      <c r="Q42" s="197"/>
      <c r="R42" s="197"/>
      <c r="S42" s="197"/>
      <c r="T42" s="200"/>
      <c r="U42" s="272"/>
      <c r="V42" s="200"/>
      <c r="W42" s="200"/>
      <c r="X42" s="200"/>
      <c r="Y42" s="187"/>
      <c r="Z42" s="207"/>
      <c r="AA42" s="208"/>
      <c r="AB42" s="193"/>
      <c r="AC42" s="209"/>
      <c r="AD42" s="56" t="str">
        <f t="shared" si="1"/>
        <v xml:space="preserve"> </v>
      </c>
      <c r="AE42" s="52" t="str">
        <f>IF($T42="","JPN",VLOOKUP($T42,参照ﾃｰﾌﾞﾙ!$P$5:$R$223,3,FALSE))</f>
        <v>JPN</v>
      </c>
      <c r="AF42" s="52"/>
      <c r="AG42" s="52" t="str">
        <f>IF($I42="","",基本データ!$C$13)</f>
        <v/>
      </c>
      <c r="AH42" s="52" t="str">
        <f>IF($I42="","",基本データ!$C$14)</f>
        <v/>
      </c>
      <c r="AI42" s="329"/>
      <c r="AJ42" s="329"/>
      <c r="AK42" s="330"/>
    </row>
    <row r="43" spans="1:37" ht="18" customHeight="1" x14ac:dyDescent="0.3">
      <c r="A43" s="53">
        <v>38</v>
      </c>
      <c r="B43" s="327"/>
      <c r="C43" s="327"/>
      <c r="D43" s="39" t="str">
        <f>IF(I43="","",VLOOKUP(I43,参照ﾃｰﾌﾞﾙ!$A$5:$F$595,3,FALSE))</f>
        <v/>
      </c>
      <c r="E43" s="39" t="str">
        <f>IF(I43="","",VLOOKUP(I43,参照ﾃｰﾌﾞﾙ!$A$5:$F$595,5,FALSE))</f>
        <v/>
      </c>
      <c r="F43" s="159" t="str">
        <f>IF(J43="","",VLOOKUP(J43,参照ﾃｰﾌﾞﾙ!$H$5:$I$64,2))</f>
        <v/>
      </c>
      <c r="G43" s="51" t="str">
        <f>IF(K43="","",VLOOKUP(K43,参照ﾃｰﾌﾞﾙ!$W$6:$Y$7,2,FALSE))</f>
        <v/>
      </c>
      <c r="H43" s="328"/>
      <c r="I43" s="287"/>
      <c r="J43" s="190"/>
      <c r="K43" s="193"/>
      <c r="L43" s="198"/>
      <c r="M43" s="341" t="str">
        <f t="shared" si="0"/>
        <v/>
      </c>
      <c r="N43" s="199"/>
      <c r="O43" s="283"/>
      <c r="P43" s="197"/>
      <c r="Q43" s="197"/>
      <c r="R43" s="197"/>
      <c r="S43" s="197"/>
      <c r="T43" s="200"/>
      <c r="U43" s="272"/>
      <c r="V43" s="200"/>
      <c r="W43" s="200"/>
      <c r="X43" s="200"/>
      <c r="Y43" s="187"/>
      <c r="Z43" s="207"/>
      <c r="AA43" s="208"/>
      <c r="AB43" s="193"/>
      <c r="AC43" s="209"/>
      <c r="AD43" s="56" t="str">
        <f t="shared" si="1"/>
        <v xml:space="preserve"> </v>
      </c>
      <c r="AE43" s="52" t="str">
        <f>IF($T43="","JPN",VLOOKUP($T43,参照ﾃｰﾌﾞﾙ!$P$5:$R$223,3,FALSE))</f>
        <v>JPN</v>
      </c>
      <c r="AF43" s="52"/>
      <c r="AG43" s="52" t="str">
        <f>IF($I43="","",基本データ!$C$13)</f>
        <v/>
      </c>
      <c r="AH43" s="52" t="str">
        <f>IF($I43="","",基本データ!$C$14)</f>
        <v/>
      </c>
      <c r="AI43" s="329"/>
      <c r="AJ43" s="329"/>
      <c r="AK43" s="330"/>
    </row>
    <row r="44" spans="1:37" ht="18" customHeight="1" x14ac:dyDescent="0.3">
      <c r="A44" s="53">
        <v>39</v>
      </c>
      <c r="B44" s="327"/>
      <c r="C44" s="327"/>
      <c r="D44" s="39" t="str">
        <f>IF(I44="","",VLOOKUP(I44,参照ﾃｰﾌﾞﾙ!$A$5:$F$595,3,FALSE))</f>
        <v/>
      </c>
      <c r="E44" s="39" t="str">
        <f>IF(I44="","",VLOOKUP(I44,参照ﾃｰﾌﾞﾙ!$A$5:$F$595,5,FALSE))</f>
        <v/>
      </c>
      <c r="F44" s="159" t="str">
        <f>IF(J44="","",VLOOKUP(J44,参照ﾃｰﾌﾞﾙ!$H$5:$I$64,2))</f>
        <v/>
      </c>
      <c r="G44" s="51" t="str">
        <f>IF(K44="","",VLOOKUP(K44,参照ﾃｰﾌﾞﾙ!$W$6:$Y$7,2,FALSE))</f>
        <v/>
      </c>
      <c r="H44" s="328"/>
      <c r="I44" s="287"/>
      <c r="J44" s="190"/>
      <c r="K44" s="193"/>
      <c r="L44" s="198"/>
      <c r="M44" s="341" t="str">
        <f t="shared" si="0"/>
        <v/>
      </c>
      <c r="N44" s="199"/>
      <c r="O44" s="283"/>
      <c r="P44" s="197"/>
      <c r="Q44" s="197"/>
      <c r="R44" s="197"/>
      <c r="S44" s="197"/>
      <c r="T44" s="200"/>
      <c r="U44" s="272"/>
      <c r="V44" s="200"/>
      <c r="W44" s="200"/>
      <c r="X44" s="200"/>
      <c r="Y44" s="187"/>
      <c r="Z44" s="207"/>
      <c r="AA44" s="208"/>
      <c r="AB44" s="193"/>
      <c r="AC44" s="209"/>
      <c r="AD44" s="56" t="str">
        <f t="shared" si="1"/>
        <v xml:space="preserve"> </v>
      </c>
      <c r="AE44" s="52" t="str">
        <f>IF($T44="","JPN",VLOOKUP($T44,参照ﾃｰﾌﾞﾙ!$P$5:$R$223,3,FALSE))</f>
        <v>JPN</v>
      </c>
      <c r="AF44" s="52"/>
      <c r="AG44" s="52" t="str">
        <f>IF($I44="","",基本データ!$C$13)</f>
        <v/>
      </c>
      <c r="AH44" s="52" t="str">
        <f>IF($I44="","",基本データ!$C$14)</f>
        <v/>
      </c>
      <c r="AI44" s="329"/>
      <c r="AJ44" s="329"/>
      <c r="AK44" s="330"/>
    </row>
    <row r="45" spans="1:37" ht="18" customHeight="1" x14ac:dyDescent="0.3">
      <c r="A45" s="53">
        <v>40</v>
      </c>
      <c r="B45" s="327"/>
      <c r="C45" s="327"/>
      <c r="D45" s="39" t="str">
        <f>IF(I45="","",VLOOKUP(I45,参照ﾃｰﾌﾞﾙ!$A$5:$F$595,3,FALSE))</f>
        <v/>
      </c>
      <c r="E45" s="39" t="str">
        <f>IF(I45="","",VLOOKUP(I45,参照ﾃｰﾌﾞﾙ!$A$5:$F$595,5,FALSE))</f>
        <v/>
      </c>
      <c r="F45" s="159" t="str">
        <f>IF(J45="","",VLOOKUP(J45,参照ﾃｰﾌﾞﾙ!$H$5:$I$64,2))</f>
        <v/>
      </c>
      <c r="G45" s="51" t="str">
        <f>IF(K45="","",VLOOKUP(K45,参照ﾃｰﾌﾞﾙ!$W$6:$Y$7,2,FALSE))</f>
        <v/>
      </c>
      <c r="H45" s="328"/>
      <c r="I45" s="287"/>
      <c r="J45" s="190"/>
      <c r="K45" s="193"/>
      <c r="L45" s="198"/>
      <c r="M45" s="341" t="str">
        <f t="shared" si="0"/>
        <v/>
      </c>
      <c r="N45" s="199"/>
      <c r="O45" s="283"/>
      <c r="P45" s="197"/>
      <c r="Q45" s="197"/>
      <c r="R45" s="197"/>
      <c r="S45" s="197"/>
      <c r="T45" s="200"/>
      <c r="U45" s="272"/>
      <c r="V45" s="200"/>
      <c r="W45" s="200"/>
      <c r="X45" s="200"/>
      <c r="Y45" s="187"/>
      <c r="Z45" s="207"/>
      <c r="AA45" s="208"/>
      <c r="AB45" s="193"/>
      <c r="AC45" s="209"/>
      <c r="AD45" s="56" t="str">
        <f t="shared" si="1"/>
        <v xml:space="preserve"> </v>
      </c>
      <c r="AE45" s="52" t="str">
        <f>IF($T45="","JPN",VLOOKUP($T45,参照ﾃｰﾌﾞﾙ!$P$5:$R$223,3,FALSE))</f>
        <v>JPN</v>
      </c>
      <c r="AF45" s="52"/>
      <c r="AG45" s="52" t="str">
        <f>IF($I45="","",基本データ!$C$13)</f>
        <v/>
      </c>
      <c r="AH45" s="52" t="str">
        <f>IF($I45="","",基本データ!$C$14)</f>
        <v/>
      </c>
      <c r="AI45" s="329"/>
      <c r="AJ45" s="329"/>
      <c r="AK45" s="330"/>
    </row>
    <row r="46" spans="1:37" ht="18" customHeight="1" x14ac:dyDescent="0.3">
      <c r="A46" s="53">
        <v>41</v>
      </c>
      <c r="B46" s="327"/>
      <c r="C46" s="327"/>
      <c r="D46" s="39" t="str">
        <f>IF(I46="","",VLOOKUP(I46,参照ﾃｰﾌﾞﾙ!$A$5:$F$595,3,FALSE))</f>
        <v/>
      </c>
      <c r="E46" s="39" t="str">
        <f>IF(I46="","",VLOOKUP(I46,参照ﾃｰﾌﾞﾙ!$A$5:$F$595,5,FALSE))</f>
        <v/>
      </c>
      <c r="F46" s="159" t="str">
        <f>IF(J46="","",VLOOKUP(J46,参照ﾃｰﾌﾞﾙ!$H$5:$I$64,2))</f>
        <v/>
      </c>
      <c r="G46" s="51" t="str">
        <f>IF(K46="","",VLOOKUP(K46,参照ﾃｰﾌﾞﾙ!$W$6:$Y$7,2,FALSE))</f>
        <v/>
      </c>
      <c r="H46" s="328"/>
      <c r="I46" s="287"/>
      <c r="J46" s="190"/>
      <c r="K46" s="193"/>
      <c r="L46" s="198"/>
      <c r="M46" s="341" t="str">
        <f t="shared" si="0"/>
        <v/>
      </c>
      <c r="N46" s="199"/>
      <c r="O46" s="283"/>
      <c r="P46" s="197"/>
      <c r="Q46" s="197"/>
      <c r="R46" s="197"/>
      <c r="S46" s="197"/>
      <c r="T46" s="200"/>
      <c r="U46" s="272"/>
      <c r="V46" s="200"/>
      <c r="W46" s="200"/>
      <c r="X46" s="200"/>
      <c r="Y46" s="187"/>
      <c r="Z46" s="207"/>
      <c r="AA46" s="208"/>
      <c r="AB46" s="193"/>
      <c r="AC46" s="209"/>
      <c r="AD46" s="56" t="str">
        <f t="shared" si="1"/>
        <v xml:space="preserve"> </v>
      </c>
      <c r="AE46" s="52" t="str">
        <f>IF($T46="","JPN",VLOOKUP($T46,参照ﾃｰﾌﾞﾙ!$P$5:$R$223,3,FALSE))</f>
        <v>JPN</v>
      </c>
      <c r="AF46" s="52"/>
      <c r="AG46" s="52" t="str">
        <f>IF($I46="","",基本データ!$C$13)</f>
        <v/>
      </c>
      <c r="AH46" s="52" t="str">
        <f>IF($I46="","",基本データ!$C$14)</f>
        <v/>
      </c>
      <c r="AI46" s="329"/>
      <c r="AJ46" s="329"/>
      <c r="AK46" s="330"/>
    </row>
    <row r="47" spans="1:37" ht="18" customHeight="1" x14ac:dyDescent="0.3">
      <c r="A47" s="53">
        <v>42</v>
      </c>
      <c r="B47" s="327"/>
      <c r="C47" s="327"/>
      <c r="D47" s="39" t="str">
        <f>IF(I47="","",VLOOKUP(I47,参照ﾃｰﾌﾞﾙ!$A$5:$F$595,3,FALSE))</f>
        <v/>
      </c>
      <c r="E47" s="39" t="str">
        <f>IF(I47="","",VLOOKUP(I47,参照ﾃｰﾌﾞﾙ!$A$5:$F$595,5,FALSE))</f>
        <v/>
      </c>
      <c r="F47" s="159" t="str">
        <f>IF(J47="","",VLOOKUP(J47,参照ﾃｰﾌﾞﾙ!$H$5:$I$64,2))</f>
        <v/>
      </c>
      <c r="G47" s="51" t="str">
        <f>IF(K47="","",VLOOKUP(K47,参照ﾃｰﾌﾞﾙ!$W$6:$Y$7,2,FALSE))</f>
        <v/>
      </c>
      <c r="H47" s="328"/>
      <c r="I47" s="287"/>
      <c r="J47" s="190"/>
      <c r="K47" s="193"/>
      <c r="L47" s="198"/>
      <c r="M47" s="341" t="str">
        <f t="shared" si="0"/>
        <v/>
      </c>
      <c r="N47" s="199"/>
      <c r="O47" s="283"/>
      <c r="P47" s="197"/>
      <c r="Q47" s="197"/>
      <c r="R47" s="197"/>
      <c r="S47" s="197"/>
      <c r="T47" s="200"/>
      <c r="U47" s="272"/>
      <c r="V47" s="200"/>
      <c r="W47" s="200"/>
      <c r="X47" s="200"/>
      <c r="Y47" s="187"/>
      <c r="Z47" s="207"/>
      <c r="AA47" s="208"/>
      <c r="AB47" s="193"/>
      <c r="AC47" s="209"/>
      <c r="AD47" s="56" t="str">
        <f t="shared" si="1"/>
        <v xml:space="preserve"> </v>
      </c>
      <c r="AE47" s="52" t="str">
        <f>IF($T47="","JPN",VLOOKUP($T47,参照ﾃｰﾌﾞﾙ!$P$5:$R$223,3,FALSE))</f>
        <v>JPN</v>
      </c>
      <c r="AF47" s="52"/>
      <c r="AG47" s="52" t="str">
        <f>IF($I47="","",基本データ!$C$13)</f>
        <v/>
      </c>
      <c r="AH47" s="52" t="str">
        <f>IF($I47="","",基本データ!$C$14)</f>
        <v/>
      </c>
      <c r="AI47" s="329"/>
      <c r="AJ47" s="329"/>
      <c r="AK47" s="330"/>
    </row>
    <row r="48" spans="1:37" ht="18" customHeight="1" x14ac:dyDescent="0.3">
      <c r="A48" s="53">
        <v>43</v>
      </c>
      <c r="B48" s="327"/>
      <c r="C48" s="327"/>
      <c r="D48" s="39" t="str">
        <f>IF(I48="","",VLOOKUP(I48,参照ﾃｰﾌﾞﾙ!$A$5:$F$595,3,FALSE))</f>
        <v/>
      </c>
      <c r="E48" s="39" t="str">
        <f>IF(I48="","",VLOOKUP(I48,参照ﾃｰﾌﾞﾙ!$A$5:$F$595,5,FALSE))</f>
        <v/>
      </c>
      <c r="F48" s="159" t="str">
        <f>IF(J48="","",VLOOKUP(J48,参照ﾃｰﾌﾞﾙ!$H$5:$I$64,2))</f>
        <v/>
      </c>
      <c r="G48" s="51" t="str">
        <f>IF(K48="","",VLOOKUP(K48,参照ﾃｰﾌﾞﾙ!$W$6:$Y$7,2,FALSE))</f>
        <v/>
      </c>
      <c r="H48" s="328"/>
      <c r="I48" s="287"/>
      <c r="J48" s="190"/>
      <c r="K48" s="193"/>
      <c r="L48" s="198"/>
      <c r="M48" s="341" t="str">
        <f t="shared" si="0"/>
        <v/>
      </c>
      <c r="N48" s="199"/>
      <c r="O48" s="283"/>
      <c r="P48" s="197"/>
      <c r="Q48" s="197"/>
      <c r="R48" s="197"/>
      <c r="S48" s="197"/>
      <c r="T48" s="200"/>
      <c r="U48" s="272"/>
      <c r="V48" s="200"/>
      <c r="W48" s="200"/>
      <c r="X48" s="200"/>
      <c r="Y48" s="187"/>
      <c r="Z48" s="207"/>
      <c r="AA48" s="208"/>
      <c r="AB48" s="193"/>
      <c r="AC48" s="209"/>
      <c r="AD48" s="56" t="str">
        <f t="shared" si="1"/>
        <v xml:space="preserve"> </v>
      </c>
      <c r="AE48" s="52" t="str">
        <f>IF($T48="","JPN",VLOOKUP($T48,参照ﾃｰﾌﾞﾙ!$P$5:$R$223,3,FALSE))</f>
        <v>JPN</v>
      </c>
      <c r="AF48" s="52"/>
      <c r="AG48" s="52" t="str">
        <f>IF($I48="","",基本データ!$C$13)</f>
        <v/>
      </c>
      <c r="AH48" s="52" t="str">
        <f>IF($I48="","",基本データ!$C$14)</f>
        <v/>
      </c>
      <c r="AI48" s="329"/>
      <c r="AJ48" s="329"/>
      <c r="AK48" s="330"/>
    </row>
    <row r="49" spans="1:37" ht="18" customHeight="1" x14ac:dyDescent="0.3">
      <c r="A49" s="53">
        <v>44</v>
      </c>
      <c r="B49" s="327"/>
      <c r="C49" s="327"/>
      <c r="D49" s="39" t="str">
        <f>IF(I49="","",VLOOKUP(I49,参照ﾃｰﾌﾞﾙ!$A$5:$F$595,3,FALSE))</f>
        <v/>
      </c>
      <c r="E49" s="39" t="str">
        <f>IF(I49="","",VLOOKUP(I49,参照ﾃｰﾌﾞﾙ!$A$5:$F$595,5,FALSE))</f>
        <v/>
      </c>
      <c r="F49" s="159" t="str">
        <f>IF(J49="","",VLOOKUP(J49,参照ﾃｰﾌﾞﾙ!$H$5:$I$64,2))</f>
        <v/>
      </c>
      <c r="G49" s="51" t="str">
        <f>IF(K49="","",VLOOKUP(K49,参照ﾃｰﾌﾞﾙ!$W$6:$Y$7,2,FALSE))</f>
        <v/>
      </c>
      <c r="H49" s="328"/>
      <c r="I49" s="287"/>
      <c r="J49" s="190"/>
      <c r="K49" s="193"/>
      <c r="L49" s="198"/>
      <c r="M49" s="341" t="str">
        <f t="shared" si="0"/>
        <v/>
      </c>
      <c r="N49" s="199"/>
      <c r="O49" s="283"/>
      <c r="P49" s="197"/>
      <c r="Q49" s="197"/>
      <c r="R49" s="197"/>
      <c r="S49" s="197"/>
      <c r="T49" s="200"/>
      <c r="U49" s="272"/>
      <c r="V49" s="200"/>
      <c r="W49" s="200"/>
      <c r="X49" s="200"/>
      <c r="Y49" s="187"/>
      <c r="Z49" s="207"/>
      <c r="AA49" s="208"/>
      <c r="AB49" s="193"/>
      <c r="AC49" s="209"/>
      <c r="AD49" s="56" t="str">
        <f t="shared" si="1"/>
        <v xml:space="preserve"> </v>
      </c>
      <c r="AE49" s="52" t="str">
        <f>IF($T49="","JPN",VLOOKUP($T49,参照ﾃｰﾌﾞﾙ!$P$5:$R$223,3,FALSE))</f>
        <v>JPN</v>
      </c>
      <c r="AF49" s="52"/>
      <c r="AG49" s="52" t="str">
        <f>IF($I49="","",基本データ!$C$13)</f>
        <v/>
      </c>
      <c r="AH49" s="52" t="str">
        <f>IF($I49="","",基本データ!$C$14)</f>
        <v/>
      </c>
      <c r="AI49" s="329"/>
      <c r="AJ49" s="329"/>
      <c r="AK49" s="330"/>
    </row>
    <row r="50" spans="1:37" ht="18" customHeight="1" x14ac:dyDescent="0.3">
      <c r="A50" s="53">
        <v>45</v>
      </c>
      <c r="B50" s="327"/>
      <c r="C50" s="327"/>
      <c r="D50" s="39" t="str">
        <f>IF(I50="","",VLOOKUP(I50,参照ﾃｰﾌﾞﾙ!$A$5:$F$595,3,FALSE))</f>
        <v/>
      </c>
      <c r="E50" s="39" t="str">
        <f>IF(I50="","",VLOOKUP(I50,参照ﾃｰﾌﾞﾙ!$A$5:$F$595,5,FALSE))</f>
        <v/>
      </c>
      <c r="F50" s="159" t="str">
        <f>IF(J50="","",VLOOKUP(J50,参照ﾃｰﾌﾞﾙ!$H$5:$I$64,2))</f>
        <v/>
      </c>
      <c r="G50" s="51" t="str">
        <f>IF(K50="","",VLOOKUP(K50,参照ﾃｰﾌﾞﾙ!$W$6:$Y$7,2,FALSE))</f>
        <v/>
      </c>
      <c r="H50" s="328"/>
      <c r="I50" s="287"/>
      <c r="J50" s="190"/>
      <c r="K50" s="193"/>
      <c r="L50" s="198"/>
      <c r="M50" s="341" t="str">
        <f t="shared" si="0"/>
        <v/>
      </c>
      <c r="N50" s="199"/>
      <c r="O50" s="283"/>
      <c r="P50" s="197"/>
      <c r="Q50" s="197"/>
      <c r="R50" s="197"/>
      <c r="S50" s="197"/>
      <c r="T50" s="200"/>
      <c r="U50" s="272"/>
      <c r="V50" s="200"/>
      <c r="W50" s="200"/>
      <c r="X50" s="200"/>
      <c r="Y50" s="187"/>
      <c r="Z50" s="207"/>
      <c r="AA50" s="208"/>
      <c r="AB50" s="193"/>
      <c r="AC50" s="209"/>
      <c r="AD50" s="56" t="str">
        <f t="shared" si="1"/>
        <v xml:space="preserve"> </v>
      </c>
      <c r="AE50" s="52" t="str">
        <f>IF($T50="","JPN",VLOOKUP($T50,参照ﾃｰﾌﾞﾙ!$P$5:$R$223,3,FALSE))</f>
        <v>JPN</v>
      </c>
      <c r="AF50" s="52"/>
      <c r="AG50" s="52" t="str">
        <f>IF($I50="","",基本データ!$C$13)</f>
        <v/>
      </c>
      <c r="AH50" s="52" t="str">
        <f>IF($I50="","",基本データ!$C$14)</f>
        <v/>
      </c>
      <c r="AI50" s="329"/>
      <c r="AJ50" s="329"/>
      <c r="AK50" s="330"/>
    </row>
    <row r="51" spans="1:37" ht="18" customHeight="1" x14ac:dyDescent="0.3">
      <c r="A51" s="53">
        <v>46</v>
      </c>
      <c r="B51" s="327"/>
      <c r="C51" s="327"/>
      <c r="D51" s="39" t="str">
        <f>IF(I51="","",VLOOKUP(I51,参照ﾃｰﾌﾞﾙ!$A$5:$F$595,3,FALSE))</f>
        <v/>
      </c>
      <c r="E51" s="39" t="str">
        <f>IF(I51="","",VLOOKUP(I51,参照ﾃｰﾌﾞﾙ!$A$5:$F$595,5,FALSE))</f>
        <v/>
      </c>
      <c r="F51" s="159" t="str">
        <f>IF(J51="","",VLOOKUP(J51,参照ﾃｰﾌﾞﾙ!$H$5:$I$64,2))</f>
        <v/>
      </c>
      <c r="G51" s="51" t="str">
        <f>IF(K51="","",VLOOKUP(K51,参照ﾃｰﾌﾞﾙ!$W$6:$Y$7,2,FALSE))</f>
        <v/>
      </c>
      <c r="H51" s="328"/>
      <c r="I51" s="287"/>
      <c r="J51" s="190"/>
      <c r="K51" s="193"/>
      <c r="L51" s="198"/>
      <c r="M51" s="341" t="str">
        <f t="shared" si="0"/>
        <v/>
      </c>
      <c r="N51" s="199"/>
      <c r="O51" s="283"/>
      <c r="P51" s="197"/>
      <c r="Q51" s="197"/>
      <c r="R51" s="197"/>
      <c r="S51" s="197"/>
      <c r="T51" s="200"/>
      <c r="U51" s="272"/>
      <c r="V51" s="200"/>
      <c r="W51" s="200"/>
      <c r="X51" s="200"/>
      <c r="Y51" s="187"/>
      <c r="Z51" s="207"/>
      <c r="AA51" s="208"/>
      <c r="AB51" s="193"/>
      <c r="AC51" s="209"/>
      <c r="AD51" s="56" t="str">
        <f t="shared" si="1"/>
        <v xml:space="preserve"> </v>
      </c>
      <c r="AE51" s="52" t="str">
        <f>IF($T51="","JPN",VLOOKUP($T51,参照ﾃｰﾌﾞﾙ!$P$5:$R$223,3,FALSE))</f>
        <v>JPN</v>
      </c>
      <c r="AF51" s="52"/>
      <c r="AG51" s="52" t="str">
        <f>IF($I51="","",基本データ!$C$13)</f>
        <v/>
      </c>
      <c r="AH51" s="52" t="str">
        <f>IF($I51="","",基本データ!$C$14)</f>
        <v/>
      </c>
      <c r="AI51" s="329"/>
      <c r="AJ51" s="329"/>
      <c r="AK51" s="330"/>
    </row>
    <row r="52" spans="1:37" ht="18" customHeight="1" x14ac:dyDescent="0.3">
      <c r="A52" s="53">
        <v>47</v>
      </c>
      <c r="B52" s="327"/>
      <c r="C52" s="327"/>
      <c r="D52" s="39" t="str">
        <f>IF(I52="","",VLOOKUP(I52,参照ﾃｰﾌﾞﾙ!$A$5:$F$595,3,FALSE))</f>
        <v/>
      </c>
      <c r="E52" s="39" t="str">
        <f>IF(I52="","",VLOOKUP(I52,参照ﾃｰﾌﾞﾙ!$A$5:$F$595,5,FALSE))</f>
        <v/>
      </c>
      <c r="F52" s="159" t="str">
        <f>IF(J52="","",VLOOKUP(J52,参照ﾃｰﾌﾞﾙ!$H$5:$I$64,2))</f>
        <v/>
      </c>
      <c r="G52" s="51" t="str">
        <f>IF(K52="","",VLOOKUP(K52,参照ﾃｰﾌﾞﾙ!$W$6:$Y$7,2,FALSE))</f>
        <v/>
      </c>
      <c r="H52" s="328"/>
      <c r="I52" s="287"/>
      <c r="J52" s="190"/>
      <c r="K52" s="193"/>
      <c r="L52" s="198"/>
      <c r="M52" s="341" t="str">
        <f t="shared" si="0"/>
        <v/>
      </c>
      <c r="N52" s="199"/>
      <c r="O52" s="283"/>
      <c r="P52" s="197"/>
      <c r="Q52" s="197"/>
      <c r="R52" s="197"/>
      <c r="S52" s="197"/>
      <c r="T52" s="200"/>
      <c r="U52" s="272"/>
      <c r="V52" s="200"/>
      <c r="W52" s="200"/>
      <c r="X52" s="200"/>
      <c r="Y52" s="187"/>
      <c r="Z52" s="207"/>
      <c r="AA52" s="208"/>
      <c r="AB52" s="193"/>
      <c r="AC52" s="209"/>
      <c r="AD52" s="56" t="str">
        <f t="shared" si="1"/>
        <v xml:space="preserve"> </v>
      </c>
      <c r="AE52" s="52" t="str">
        <f>IF($T52="","JPN",VLOOKUP($T52,参照ﾃｰﾌﾞﾙ!$P$5:$R$223,3,FALSE))</f>
        <v>JPN</v>
      </c>
      <c r="AF52" s="52"/>
      <c r="AG52" s="52" t="str">
        <f>IF($I52="","",基本データ!$C$13)</f>
        <v/>
      </c>
      <c r="AH52" s="52" t="str">
        <f>IF($I52="","",基本データ!$C$14)</f>
        <v/>
      </c>
      <c r="AI52" s="329"/>
      <c r="AJ52" s="329"/>
      <c r="AK52" s="330"/>
    </row>
    <row r="53" spans="1:37" ht="18" customHeight="1" x14ac:dyDescent="0.3">
      <c r="A53" s="53">
        <v>48</v>
      </c>
      <c r="B53" s="327"/>
      <c r="C53" s="327"/>
      <c r="D53" s="39" t="str">
        <f>IF(I53="","",VLOOKUP(I53,参照ﾃｰﾌﾞﾙ!$A$5:$F$595,3,FALSE))</f>
        <v/>
      </c>
      <c r="E53" s="39" t="str">
        <f>IF(I53="","",VLOOKUP(I53,参照ﾃｰﾌﾞﾙ!$A$5:$F$595,5,FALSE))</f>
        <v/>
      </c>
      <c r="F53" s="159" t="str">
        <f>IF(J53="","",VLOOKUP(J53,参照ﾃｰﾌﾞﾙ!$H$5:$I$64,2))</f>
        <v/>
      </c>
      <c r="G53" s="51" t="str">
        <f>IF(K53="","",VLOOKUP(K53,参照ﾃｰﾌﾞﾙ!$W$6:$Y$7,2,FALSE))</f>
        <v/>
      </c>
      <c r="H53" s="328"/>
      <c r="I53" s="287"/>
      <c r="J53" s="190"/>
      <c r="K53" s="193"/>
      <c r="L53" s="198"/>
      <c r="M53" s="341" t="str">
        <f t="shared" si="0"/>
        <v/>
      </c>
      <c r="N53" s="199"/>
      <c r="O53" s="283"/>
      <c r="P53" s="197"/>
      <c r="Q53" s="197"/>
      <c r="R53" s="197"/>
      <c r="S53" s="197"/>
      <c r="T53" s="200"/>
      <c r="U53" s="272"/>
      <c r="V53" s="200"/>
      <c r="W53" s="200"/>
      <c r="X53" s="200"/>
      <c r="Y53" s="187"/>
      <c r="Z53" s="207"/>
      <c r="AA53" s="208"/>
      <c r="AB53" s="193"/>
      <c r="AC53" s="209"/>
      <c r="AD53" s="56" t="str">
        <f t="shared" si="1"/>
        <v xml:space="preserve"> </v>
      </c>
      <c r="AE53" s="52" t="str">
        <f>IF($T53="","JPN",VLOOKUP($T53,参照ﾃｰﾌﾞﾙ!$P$5:$R$223,3,FALSE))</f>
        <v>JPN</v>
      </c>
      <c r="AF53" s="52"/>
      <c r="AG53" s="52" t="str">
        <f>IF($I53="","",基本データ!$C$13)</f>
        <v/>
      </c>
      <c r="AH53" s="52" t="str">
        <f>IF($I53="","",基本データ!$C$14)</f>
        <v/>
      </c>
      <c r="AI53" s="329"/>
      <c r="AJ53" s="329"/>
      <c r="AK53" s="330"/>
    </row>
    <row r="54" spans="1:37" ht="18" customHeight="1" x14ac:dyDescent="0.3">
      <c r="A54" s="53">
        <v>49</v>
      </c>
      <c r="B54" s="327"/>
      <c r="C54" s="327"/>
      <c r="D54" s="39" t="str">
        <f>IF(I54="","",VLOOKUP(I54,参照ﾃｰﾌﾞﾙ!$A$5:$F$595,3,FALSE))</f>
        <v/>
      </c>
      <c r="E54" s="39" t="str">
        <f>IF(I54="","",VLOOKUP(I54,参照ﾃｰﾌﾞﾙ!$A$5:$F$595,5,FALSE))</f>
        <v/>
      </c>
      <c r="F54" s="159" t="str">
        <f>IF(J54="","",VLOOKUP(J54,参照ﾃｰﾌﾞﾙ!$H$5:$I$64,2))</f>
        <v/>
      </c>
      <c r="G54" s="51" t="str">
        <f>IF(K54="","",VLOOKUP(K54,参照ﾃｰﾌﾞﾙ!$W$6:$Y$7,2,FALSE))</f>
        <v/>
      </c>
      <c r="H54" s="328"/>
      <c r="I54" s="287"/>
      <c r="J54" s="190"/>
      <c r="K54" s="193"/>
      <c r="L54" s="198"/>
      <c r="M54" s="341" t="str">
        <f t="shared" si="0"/>
        <v/>
      </c>
      <c r="N54" s="199"/>
      <c r="O54" s="283"/>
      <c r="P54" s="197"/>
      <c r="Q54" s="197"/>
      <c r="R54" s="197"/>
      <c r="S54" s="197"/>
      <c r="T54" s="200"/>
      <c r="U54" s="272"/>
      <c r="V54" s="200"/>
      <c r="W54" s="200"/>
      <c r="X54" s="200"/>
      <c r="Y54" s="187"/>
      <c r="Z54" s="207"/>
      <c r="AA54" s="208"/>
      <c r="AB54" s="193"/>
      <c r="AC54" s="209"/>
      <c r="AD54" s="56" t="str">
        <f t="shared" si="1"/>
        <v xml:space="preserve"> </v>
      </c>
      <c r="AE54" s="52" t="str">
        <f>IF($T54="","JPN",VLOOKUP($T54,参照ﾃｰﾌﾞﾙ!$P$5:$R$223,3,FALSE))</f>
        <v>JPN</v>
      </c>
      <c r="AF54" s="52"/>
      <c r="AG54" s="52" t="str">
        <f>IF($I54="","",基本データ!$C$13)</f>
        <v/>
      </c>
      <c r="AH54" s="52" t="str">
        <f>IF($I54="","",基本データ!$C$14)</f>
        <v/>
      </c>
      <c r="AI54" s="329"/>
      <c r="AJ54" s="329"/>
      <c r="AK54" s="330"/>
    </row>
    <row r="55" spans="1:37" ht="18" customHeight="1" x14ac:dyDescent="0.3">
      <c r="A55" s="53">
        <v>50</v>
      </c>
      <c r="B55" s="327"/>
      <c r="C55" s="327"/>
      <c r="D55" s="39" t="str">
        <f>IF(I55="","",VLOOKUP(I55,参照ﾃｰﾌﾞﾙ!$A$5:$F$595,3,FALSE))</f>
        <v/>
      </c>
      <c r="E55" s="39" t="str">
        <f>IF(I55="","",VLOOKUP(I55,参照ﾃｰﾌﾞﾙ!$A$5:$F$595,5,FALSE))</f>
        <v/>
      </c>
      <c r="F55" s="159" t="str">
        <f>IF(J55="","",VLOOKUP(J55,参照ﾃｰﾌﾞﾙ!$H$5:$I$64,2))</f>
        <v/>
      </c>
      <c r="G55" s="51" t="str">
        <f>IF(K55="","",VLOOKUP(K55,参照ﾃｰﾌﾞﾙ!$W$6:$Y$7,2,FALSE))</f>
        <v/>
      </c>
      <c r="H55" s="328"/>
      <c r="I55" s="287"/>
      <c r="J55" s="190"/>
      <c r="K55" s="193"/>
      <c r="L55" s="198"/>
      <c r="M55" s="341" t="str">
        <f t="shared" si="0"/>
        <v/>
      </c>
      <c r="N55" s="199"/>
      <c r="O55" s="283"/>
      <c r="P55" s="197"/>
      <c r="Q55" s="197"/>
      <c r="R55" s="197"/>
      <c r="S55" s="197"/>
      <c r="T55" s="200"/>
      <c r="U55" s="272"/>
      <c r="V55" s="200"/>
      <c r="W55" s="200"/>
      <c r="X55" s="200"/>
      <c r="Y55" s="187"/>
      <c r="Z55" s="207"/>
      <c r="AA55" s="208"/>
      <c r="AB55" s="193"/>
      <c r="AC55" s="209"/>
      <c r="AD55" s="56" t="str">
        <f t="shared" si="1"/>
        <v xml:space="preserve"> </v>
      </c>
      <c r="AE55" s="52" t="str">
        <f>IF($T55="","JPN",VLOOKUP($T55,参照ﾃｰﾌﾞﾙ!$P$5:$R$223,3,FALSE))</f>
        <v>JPN</v>
      </c>
      <c r="AF55" s="52"/>
      <c r="AG55" s="52" t="str">
        <f>IF($I55="","",基本データ!$C$13)</f>
        <v/>
      </c>
      <c r="AH55" s="52" t="str">
        <f>IF($I55="","",基本データ!$C$14)</f>
        <v/>
      </c>
      <c r="AI55" s="329"/>
      <c r="AJ55" s="329"/>
      <c r="AK55" s="330"/>
    </row>
    <row r="56" spans="1:37" ht="18" customHeight="1" x14ac:dyDescent="0.3">
      <c r="A56" s="53">
        <v>51</v>
      </c>
      <c r="B56" s="327"/>
      <c r="C56" s="327"/>
      <c r="D56" s="39" t="str">
        <f>IF(I56="","",VLOOKUP(I56,参照ﾃｰﾌﾞﾙ!$A$5:$F$595,3,FALSE))</f>
        <v/>
      </c>
      <c r="E56" s="39" t="str">
        <f>IF(I56="","",VLOOKUP(I56,参照ﾃｰﾌﾞﾙ!$A$5:$F$595,5,FALSE))</f>
        <v/>
      </c>
      <c r="F56" s="159" t="str">
        <f>IF(J56="","",VLOOKUP(J56,参照ﾃｰﾌﾞﾙ!$H$5:$I$64,2))</f>
        <v/>
      </c>
      <c r="G56" s="51" t="str">
        <f>IF(K56="","",VLOOKUP(K56,参照ﾃｰﾌﾞﾙ!$W$6:$Y$7,2,FALSE))</f>
        <v/>
      </c>
      <c r="H56" s="328"/>
      <c r="I56" s="287"/>
      <c r="J56" s="190"/>
      <c r="K56" s="193"/>
      <c r="L56" s="198"/>
      <c r="M56" s="341" t="str">
        <f t="shared" si="0"/>
        <v/>
      </c>
      <c r="N56" s="199"/>
      <c r="O56" s="283"/>
      <c r="P56" s="197"/>
      <c r="Q56" s="197"/>
      <c r="R56" s="197"/>
      <c r="S56" s="197"/>
      <c r="T56" s="200"/>
      <c r="U56" s="272"/>
      <c r="V56" s="200"/>
      <c r="W56" s="200"/>
      <c r="X56" s="200"/>
      <c r="Y56" s="187"/>
      <c r="Z56" s="207"/>
      <c r="AA56" s="208"/>
      <c r="AB56" s="193"/>
      <c r="AC56" s="209"/>
      <c r="AD56" s="56" t="str">
        <f t="shared" si="1"/>
        <v xml:space="preserve"> </v>
      </c>
      <c r="AE56" s="52" t="str">
        <f>IF($T56="","JPN",VLOOKUP($T56,参照ﾃｰﾌﾞﾙ!$P$5:$R$223,3,FALSE))</f>
        <v>JPN</v>
      </c>
      <c r="AF56" s="52"/>
      <c r="AG56" s="52" t="str">
        <f>IF($I56="","",基本データ!$C$13)</f>
        <v/>
      </c>
      <c r="AH56" s="52" t="str">
        <f>IF($I56="","",基本データ!$C$14)</f>
        <v/>
      </c>
      <c r="AI56" s="329"/>
      <c r="AJ56" s="329"/>
      <c r="AK56" s="330"/>
    </row>
    <row r="57" spans="1:37" ht="18" customHeight="1" x14ac:dyDescent="0.3">
      <c r="A57" s="53">
        <v>52</v>
      </c>
      <c r="B57" s="327"/>
      <c r="C57" s="327"/>
      <c r="D57" s="39" t="str">
        <f>IF(I57="","",VLOOKUP(I57,参照ﾃｰﾌﾞﾙ!$A$5:$F$595,3,FALSE))</f>
        <v/>
      </c>
      <c r="E57" s="39" t="str">
        <f>IF(I57="","",VLOOKUP(I57,参照ﾃｰﾌﾞﾙ!$A$5:$F$595,5,FALSE))</f>
        <v/>
      </c>
      <c r="F57" s="159" t="str">
        <f>IF(J57="","",VLOOKUP(J57,参照ﾃｰﾌﾞﾙ!$H$5:$I$64,2))</f>
        <v/>
      </c>
      <c r="G57" s="51" t="str">
        <f>IF(K57="","",VLOOKUP(K57,参照ﾃｰﾌﾞﾙ!$W$6:$Y$7,2,FALSE))</f>
        <v/>
      </c>
      <c r="H57" s="328"/>
      <c r="I57" s="287"/>
      <c r="J57" s="190"/>
      <c r="K57" s="193"/>
      <c r="L57" s="198"/>
      <c r="M57" s="341" t="str">
        <f t="shared" si="0"/>
        <v/>
      </c>
      <c r="N57" s="199"/>
      <c r="O57" s="283"/>
      <c r="P57" s="197"/>
      <c r="Q57" s="197"/>
      <c r="R57" s="197"/>
      <c r="S57" s="197"/>
      <c r="T57" s="200"/>
      <c r="U57" s="272"/>
      <c r="V57" s="200"/>
      <c r="W57" s="200"/>
      <c r="X57" s="200"/>
      <c r="Y57" s="187"/>
      <c r="Z57" s="207"/>
      <c r="AA57" s="208"/>
      <c r="AB57" s="193"/>
      <c r="AC57" s="209"/>
      <c r="AD57" s="56" t="str">
        <f t="shared" si="1"/>
        <v xml:space="preserve"> </v>
      </c>
      <c r="AE57" s="52" t="str">
        <f>IF($T57="","JPN",VLOOKUP($T57,参照ﾃｰﾌﾞﾙ!$P$5:$R$223,3,FALSE))</f>
        <v>JPN</v>
      </c>
      <c r="AF57" s="52"/>
      <c r="AG57" s="52" t="str">
        <f>IF($I57="","",基本データ!$C$13)</f>
        <v/>
      </c>
      <c r="AH57" s="52" t="str">
        <f>IF($I57="","",基本データ!$C$14)</f>
        <v/>
      </c>
      <c r="AI57" s="329"/>
      <c r="AJ57" s="329"/>
      <c r="AK57" s="330"/>
    </row>
    <row r="58" spans="1:37" ht="18" customHeight="1" x14ac:dyDescent="0.3">
      <c r="A58" s="53">
        <v>53</v>
      </c>
      <c r="B58" s="327"/>
      <c r="C58" s="327"/>
      <c r="D58" s="39" t="str">
        <f>IF(I58="","",VLOOKUP(I58,参照ﾃｰﾌﾞﾙ!$A$5:$F$595,3,FALSE))</f>
        <v/>
      </c>
      <c r="E58" s="39" t="str">
        <f>IF(I58="","",VLOOKUP(I58,参照ﾃｰﾌﾞﾙ!$A$5:$F$595,5,FALSE))</f>
        <v/>
      </c>
      <c r="F58" s="159" t="str">
        <f>IF(J58="","",VLOOKUP(J58,参照ﾃｰﾌﾞﾙ!$H$5:$I$64,2))</f>
        <v/>
      </c>
      <c r="G58" s="51" t="str">
        <f>IF(K58="","",VLOOKUP(K58,参照ﾃｰﾌﾞﾙ!$W$6:$Y$7,2,FALSE))</f>
        <v/>
      </c>
      <c r="H58" s="328"/>
      <c r="I58" s="287"/>
      <c r="J58" s="190"/>
      <c r="K58" s="193"/>
      <c r="L58" s="198"/>
      <c r="M58" s="341" t="str">
        <f t="shared" si="0"/>
        <v/>
      </c>
      <c r="N58" s="199"/>
      <c r="O58" s="283"/>
      <c r="P58" s="197"/>
      <c r="Q58" s="197"/>
      <c r="R58" s="197"/>
      <c r="S58" s="197"/>
      <c r="T58" s="200"/>
      <c r="U58" s="272"/>
      <c r="V58" s="200"/>
      <c r="W58" s="200"/>
      <c r="X58" s="200"/>
      <c r="Y58" s="187"/>
      <c r="Z58" s="207"/>
      <c r="AA58" s="208"/>
      <c r="AB58" s="193"/>
      <c r="AC58" s="209"/>
      <c r="AD58" s="56" t="str">
        <f t="shared" si="1"/>
        <v xml:space="preserve"> </v>
      </c>
      <c r="AE58" s="52" t="str">
        <f>IF($T58="","JPN",VLOOKUP($T58,参照ﾃｰﾌﾞﾙ!$P$5:$R$223,3,FALSE))</f>
        <v>JPN</v>
      </c>
      <c r="AF58" s="52"/>
      <c r="AG58" s="52" t="str">
        <f>IF($I58="","",基本データ!$C$13)</f>
        <v/>
      </c>
      <c r="AH58" s="52" t="str">
        <f>IF($I58="","",基本データ!$C$14)</f>
        <v/>
      </c>
      <c r="AI58" s="329"/>
      <c r="AJ58" s="329"/>
      <c r="AK58" s="330"/>
    </row>
    <row r="59" spans="1:37" ht="18" customHeight="1" x14ac:dyDescent="0.3">
      <c r="A59" s="53">
        <v>54</v>
      </c>
      <c r="B59" s="327"/>
      <c r="C59" s="327"/>
      <c r="D59" s="39" t="str">
        <f>IF(I59="","",VLOOKUP(I59,参照ﾃｰﾌﾞﾙ!$A$5:$F$595,3,FALSE))</f>
        <v/>
      </c>
      <c r="E59" s="39" t="str">
        <f>IF(I59="","",VLOOKUP(I59,参照ﾃｰﾌﾞﾙ!$A$5:$F$595,5,FALSE))</f>
        <v/>
      </c>
      <c r="F59" s="159" t="str">
        <f>IF(J59="","",VLOOKUP(J59,参照ﾃｰﾌﾞﾙ!$H$5:$I$64,2))</f>
        <v/>
      </c>
      <c r="G59" s="51" t="str">
        <f>IF(K59="","",VLOOKUP(K59,参照ﾃｰﾌﾞﾙ!$W$6:$Y$7,2,FALSE))</f>
        <v/>
      </c>
      <c r="H59" s="328"/>
      <c r="I59" s="287"/>
      <c r="J59" s="190"/>
      <c r="K59" s="193"/>
      <c r="L59" s="198"/>
      <c r="M59" s="341" t="str">
        <f t="shared" si="0"/>
        <v/>
      </c>
      <c r="N59" s="199"/>
      <c r="O59" s="283"/>
      <c r="P59" s="197"/>
      <c r="Q59" s="197"/>
      <c r="R59" s="197"/>
      <c r="S59" s="197"/>
      <c r="T59" s="200"/>
      <c r="U59" s="272"/>
      <c r="V59" s="200"/>
      <c r="W59" s="200"/>
      <c r="X59" s="200"/>
      <c r="Y59" s="187"/>
      <c r="Z59" s="207"/>
      <c r="AA59" s="208"/>
      <c r="AB59" s="193"/>
      <c r="AC59" s="209"/>
      <c r="AD59" s="56" t="str">
        <f t="shared" si="1"/>
        <v xml:space="preserve"> </v>
      </c>
      <c r="AE59" s="52" t="str">
        <f>IF($T59="","JPN",VLOOKUP($T59,参照ﾃｰﾌﾞﾙ!$P$5:$R$223,3,FALSE))</f>
        <v>JPN</v>
      </c>
      <c r="AF59" s="52"/>
      <c r="AG59" s="52" t="str">
        <f>IF($I59="","",基本データ!$C$13)</f>
        <v/>
      </c>
      <c r="AH59" s="52" t="str">
        <f>IF($I59="","",基本データ!$C$14)</f>
        <v/>
      </c>
      <c r="AI59" s="329"/>
      <c r="AJ59" s="329"/>
      <c r="AK59" s="330"/>
    </row>
    <row r="60" spans="1:37" ht="18" customHeight="1" x14ac:dyDescent="0.3">
      <c r="A60" s="53">
        <v>55</v>
      </c>
      <c r="B60" s="327"/>
      <c r="C60" s="327"/>
      <c r="D60" s="39" t="str">
        <f>IF(I60="","",VLOOKUP(I60,参照ﾃｰﾌﾞﾙ!$A$5:$F$595,3,FALSE))</f>
        <v/>
      </c>
      <c r="E60" s="39" t="str">
        <f>IF(I60="","",VLOOKUP(I60,参照ﾃｰﾌﾞﾙ!$A$5:$F$595,5,FALSE))</f>
        <v/>
      </c>
      <c r="F60" s="159" t="str">
        <f>IF(J60="","",VLOOKUP(J60,参照ﾃｰﾌﾞﾙ!$H$5:$I$64,2))</f>
        <v/>
      </c>
      <c r="G60" s="51" t="str">
        <f>IF(K60="","",VLOOKUP(K60,参照ﾃｰﾌﾞﾙ!$W$6:$Y$7,2,FALSE))</f>
        <v/>
      </c>
      <c r="H60" s="328"/>
      <c r="I60" s="287"/>
      <c r="J60" s="190"/>
      <c r="K60" s="193"/>
      <c r="L60" s="198"/>
      <c r="M60" s="341" t="str">
        <f t="shared" si="0"/>
        <v/>
      </c>
      <c r="N60" s="199"/>
      <c r="O60" s="283"/>
      <c r="P60" s="197"/>
      <c r="Q60" s="197"/>
      <c r="R60" s="197"/>
      <c r="S60" s="197"/>
      <c r="T60" s="200"/>
      <c r="U60" s="272"/>
      <c r="V60" s="200"/>
      <c r="W60" s="200"/>
      <c r="X60" s="200"/>
      <c r="Y60" s="187"/>
      <c r="Z60" s="207"/>
      <c r="AA60" s="208"/>
      <c r="AB60" s="193"/>
      <c r="AC60" s="209"/>
      <c r="AD60" s="56" t="str">
        <f t="shared" si="1"/>
        <v xml:space="preserve"> </v>
      </c>
      <c r="AE60" s="52" t="str">
        <f>IF($T60="","JPN",VLOOKUP($T60,参照ﾃｰﾌﾞﾙ!$P$5:$R$223,3,FALSE))</f>
        <v>JPN</v>
      </c>
      <c r="AF60" s="52"/>
      <c r="AG60" s="52" t="str">
        <f>IF($I60="","",基本データ!$C$13)</f>
        <v/>
      </c>
      <c r="AH60" s="52" t="str">
        <f>IF($I60="","",基本データ!$C$14)</f>
        <v/>
      </c>
      <c r="AI60" s="329"/>
      <c r="AJ60" s="329"/>
      <c r="AK60" s="330"/>
    </row>
    <row r="61" spans="1:37" ht="18" customHeight="1" x14ac:dyDescent="0.3">
      <c r="A61" s="53">
        <v>56</v>
      </c>
      <c r="B61" s="327"/>
      <c r="C61" s="327"/>
      <c r="D61" s="39" t="str">
        <f>IF(I61="","",VLOOKUP(I61,参照ﾃｰﾌﾞﾙ!$A$5:$F$595,3,FALSE))</f>
        <v/>
      </c>
      <c r="E61" s="39" t="str">
        <f>IF(I61="","",VLOOKUP(I61,参照ﾃｰﾌﾞﾙ!$A$5:$F$595,5,FALSE))</f>
        <v/>
      </c>
      <c r="F61" s="159" t="str">
        <f>IF(J61="","",VLOOKUP(J61,参照ﾃｰﾌﾞﾙ!$H$5:$I$64,2))</f>
        <v/>
      </c>
      <c r="G61" s="51" t="str">
        <f>IF(K61="","",VLOOKUP(K61,参照ﾃｰﾌﾞﾙ!$W$6:$Y$7,2,FALSE))</f>
        <v/>
      </c>
      <c r="H61" s="328"/>
      <c r="I61" s="287"/>
      <c r="J61" s="190"/>
      <c r="K61" s="193"/>
      <c r="L61" s="198"/>
      <c r="M61" s="341" t="str">
        <f t="shared" si="0"/>
        <v/>
      </c>
      <c r="N61" s="199"/>
      <c r="O61" s="283"/>
      <c r="P61" s="197"/>
      <c r="Q61" s="197"/>
      <c r="R61" s="197"/>
      <c r="S61" s="197"/>
      <c r="T61" s="200"/>
      <c r="U61" s="272"/>
      <c r="V61" s="200"/>
      <c r="W61" s="200"/>
      <c r="X61" s="200"/>
      <c r="Y61" s="187"/>
      <c r="Z61" s="207"/>
      <c r="AA61" s="208"/>
      <c r="AB61" s="193"/>
      <c r="AC61" s="209"/>
      <c r="AD61" s="56" t="str">
        <f t="shared" si="1"/>
        <v xml:space="preserve"> </v>
      </c>
      <c r="AE61" s="52" t="str">
        <f>IF($T61="","JPN",VLOOKUP($T61,参照ﾃｰﾌﾞﾙ!$P$5:$R$223,3,FALSE))</f>
        <v>JPN</v>
      </c>
      <c r="AF61" s="52"/>
      <c r="AG61" s="52" t="str">
        <f>IF($I61="","",基本データ!$C$13)</f>
        <v/>
      </c>
      <c r="AH61" s="52" t="str">
        <f>IF($I61="","",基本データ!$C$14)</f>
        <v/>
      </c>
      <c r="AI61" s="329"/>
      <c r="AJ61" s="329"/>
      <c r="AK61" s="330"/>
    </row>
    <row r="62" spans="1:37" ht="18" customHeight="1" x14ac:dyDescent="0.3">
      <c r="A62" s="53">
        <v>57</v>
      </c>
      <c r="B62" s="327"/>
      <c r="C62" s="327"/>
      <c r="D62" s="39" t="str">
        <f>IF(I62="","",VLOOKUP(I62,参照ﾃｰﾌﾞﾙ!$A$5:$F$595,3,FALSE))</f>
        <v/>
      </c>
      <c r="E62" s="39" t="str">
        <f>IF(I62="","",VLOOKUP(I62,参照ﾃｰﾌﾞﾙ!$A$5:$F$595,5,FALSE))</f>
        <v/>
      </c>
      <c r="F62" s="159" t="str">
        <f>IF(J62="","",VLOOKUP(J62,参照ﾃｰﾌﾞﾙ!$H$5:$I$64,2))</f>
        <v/>
      </c>
      <c r="G62" s="51" t="str">
        <f>IF(K62="","",VLOOKUP(K62,参照ﾃｰﾌﾞﾙ!$W$6:$Y$7,2,FALSE))</f>
        <v/>
      </c>
      <c r="H62" s="328"/>
      <c r="I62" s="287"/>
      <c r="J62" s="190"/>
      <c r="K62" s="193"/>
      <c r="L62" s="198"/>
      <c r="M62" s="341" t="str">
        <f t="shared" si="0"/>
        <v/>
      </c>
      <c r="N62" s="199"/>
      <c r="O62" s="283"/>
      <c r="P62" s="197"/>
      <c r="Q62" s="197"/>
      <c r="R62" s="197"/>
      <c r="S62" s="197"/>
      <c r="T62" s="200"/>
      <c r="U62" s="272"/>
      <c r="V62" s="200"/>
      <c r="W62" s="200"/>
      <c r="X62" s="200"/>
      <c r="Y62" s="187"/>
      <c r="Z62" s="207"/>
      <c r="AA62" s="208"/>
      <c r="AB62" s="193"/>
      <c r="AC62" s="209"/>
      <c r="AD62" s="56" t="str">
        <f t="shared" si="1"/>
        <v xml:space="preserve"> </v>
      </c>
      <c r="AE62" s="52" t="str">
        <f>IF($T62="","JPN",VLOOKUP($T62,参照ﾃｰﾌﾞﾙ!$P$5:$R$223,3,FALSE))</f>
        <v>JPN</v>
      </c>
      <c r="AF62" s="52"/>
      <c r="AG62" s="52" t="str">
        <f>IF($I62="","",基本データ!$C$13)</f>
        <v/>
      </c>
      <c r="AH62" s="52" t="str">
        <f>IF($I62="","",基本データ!$C$14)</f>
        <v/>
      </c>
      <c r="AI62" s="329"/>
      <c r="AJ62" s="329"/>
      <c r="AK62" s="330"/>
    </row>
    <row r="63" spans="1:37" ht="18" customHeight="1" x14ac:dyDescent="0.3">
      <c r="A63" s="53">
        <v>58</v>
      </c>
      <c r="B63" s="327"/>
      <c r="C63" s="327"/>
      <c r="D63" s="39" t="str">
        <f>IF(I63="","",VLOOKUP(I63,参照ﾃｰﾌﾞﾙ!$A$5:$F$595,3,FALSE))</f>
        <v/>
      </c>
      <c r="E63" s="39" t="str">
        <f>IF(I63="","",VLOOKUP(I63,参照ﾃｰﾌﾞﾙ!$A$5:$F$595,5,FALSE))</f>
        <v/>
      </c>
      <c r="F63" s="159" t="str">
        <f>IF(J63="","",VLOOKUP(J63,参照ﾃｰﾌﾞﾙ!$H$5:$I$64,2))</f>
        <v/>
      </c>
      <c r="G63" s="51" t="str">
        <f>IF(K63="","",VLOOKUP(K63,参照ﾃｰﾌﾞﾙ!$W$6:$Y$7,2,FALSE))</f>
        <v/>
      </c>
      <c r="H63" s="328"/>
      <c r="I63" s="287"/>
      <c r="J63" s="190"/>
      <c r="K63" s="193"/>
      <c r="L63" s="198"/>
      <c r="M63" s="341" t="str">
        <f t="shared" si="0"/>
        <v/>
      </c>
      <c r="N63" s="199"/>
      <c r="O63" s="283"/>
      <c r="P63" s="197"/>
      <c r="Q63" s="197"/>
      <c r="R63" s="197"/>
      <c r="S63" s="197"/>
      <c r="T63" s="200"/>
      <c r="U63" s="272"/>
      <c r="V63" s="200"/>
      <c r="W63" s="200"/>
      <c r="X63" s="200"/>
      <c r="Y63" s="187"/>
      <c r="Z63" s="207"/>
      <c r="AA63" s="208"/>
      <c r="AB63" s="193"/>
      <c r="AC63" s="209"/>
      <c r="AD63" s="56" t="str">
        <f t="shared" si="1"/>
        <v xml:space="preserve"> </v>
      </c>
      <c r="AE63" s="52" t="str">
        <f>IF($T63="","JPN",VLOOKUP($T63,参照ﾃｰﾌﾞﾙ!$P$5:$R$223,3,FALSE))</f>
        <v>JPN</v>
      </c>
      <c r="AF63" s="52"/>
      <c r="AG63" s="52" t="str">
        <f>IF($I63="","",基本データ!$C$13)</f>
        <v/>
      </c>
      <c r="AH63" s="52" t="str">
        <f>IF($I63="","",基本データ!$C$14)</f>
        <v/>
      </c>
      <c r="AI63" s="329"/>
      <c r="AJ63" s="329"/>
      <c r="AK63" s="330"/>
    </row>
    <row r="64" spans="1:37" ht="18" customHeight="1" x14ac:dyDescent="0.3">
      <c r="A64" s="53">
        <v>59</v>
      </c>
      <c r="B64" s="327"/>
      <c r="C64" s="327"/>
      <c r="D64" s="39" t="str">
        <f>IF(I64="","",VLOOKUP(I64,参照ﾃｰﾌﾞﾙ!$A$5:$F$595,3,FALSE))</f>
        <v/>
      </c>
      <c r="E64" s="39" t="str">
        <f>IF(I64="","",VLOOKUP(I64,参照ﾃｰﾌﾞﾙ!$A$5:$F$595,5,FALSE))</f>
        <v/>
      </c>
      <c r="F64" s="159" t="str">
        <f>IF(J64="","",VLOOKUP(J64,参照ﾃｰﾌﾞﾙ!$H$5:$I$64,2))</f>
        <v/>
      </c>
      <c r="G64" s="51" t="str">
        <f>IF(K64="","",VLOOKUP(K64,参照ﾃｰﾌﾞﾙ!$W$6:$Y$7,2,FALSE))</f>
        <v/>
      </c>
      <c r="H64" s="328"/>
      <c r="I64" s="287"/>
      <c r="J64" s="190"/>
      <c r="K64" s="193"/>
      <c r="L64" s="198"/>
      <c r="M64" s="341" t="str">
        <f t="shared" si="0"/>
        <v/>
      </c>
      <c r="N64" s="199"/>
      <c r="O64" s="283"/>
      <c r="P64" s="197"/>
      <c r="Q64" s="197"/>
      <c r="R64" s="197"/>
      <c r="S64" s="197"/>
      <c r="T64" s="200"/>
      <c r="U64" s="272"/>
      <c r="V64" s="200"/>
      <c r="W64" s="200"/>
      <c r="X64" s="200"/>
      <c r="Y64" s="187"/>
      <c r="Z64" s="207"/>
      <c r="AA64" s="208"/>
      <c r="AB64" s="193"/>
      <c r="AC64" s="209"/>
      <c r="AD64" s="56" t="str">
        <f t="shared" si="1"/>
        <v xml:space="preserve"> </v>
      </c>
      <c r="AE64" s="52" t="str">
        <f>IF($T64="","JPN",VLOOKUP($T64,参照ﾃｰﾌﾞﾙ!$P$5:$R$223,3,FALSE))</f>
        <v>JPN</v>
      </c>
      <c r="AF64" s="52"/>
      <c r="AG64" s="52" t="str">
        <f>IF($I64="","",基本データ!$C$13)</f>
        <v/>
      </c>
      <c r="AH64" s="52" t="str">
        <f>IF($I64="","",基本データ!$C$14)</f>
        <v/>
      </c>
      <c r="AI64" s="329"/>
      <c r="AJ64" s="329"/>
      <c r="AK64" s="330"/>
    </row>
    <row r="65" spans="1:37" ht="18" customHeight="1" x14ac:dyDescent="0.3">
      <c r="A65" s="53">
        <v>60</v>
      </c>
      <c r="B65" s="327"/>
      <c r="C65" s="327"/>
      <c r="D65" s="39" t="str">
        <f>IF(I65="","",VLOOKUP(I65,参照ﾃｰﾌﾞﾙ!$A$5:$F$595,3,FALSE))</f>
        <v/>
      </c>
      <c r="E65" s="39" t="str">
        <f>IF(I65="","",VLOOKUP(I65,参照ﾃｰﾌﾞﾙ!$A$5:$F$595,5,FALSE))</f>
        <v/>
      </c>
      <c r="F65" s="159" t="str">
        <f>IF(J65="","",VLOOKUP(J65,参照ﾃｰﾌﾞﾙ!$H$5:$I$64,2))</f>
        <v/>
      </c>
      <c r="G65" s="51" t="str">
        <f>IF(K65="","",VLOOKUP(K65,参照ﾃｰﾌﾞﾙ!$W$6:$Y$7,2,FALSE))</f>
        <v/>
      </c>
      <c r="H65" s="328"/>
      <c r="I65" s="287"/>
      <c r="J65" s="190"/>
      <c r="K65" s="193"/>
      <c r="L65" s="198"/>
      <c r="M65" s="341" t="str">
        <f t="shared" si="0"/>
        <v/>
      </c>
      <c r="N65" s="199"/>
      <c r="O65" s="283"/>
      <c r="P65" s="197"/>
      <c r="Q65" s="197"/>
      <c r="R65" s="197"/>
      <c r="S65" s="197"/>
      <c r="T65" s="200"/>
      <c r="U65" s="272"/>
      <c r="V65" s="200"/>
      <c r="W65" s="200"/>
      <c r="X65" s="200"/>
      <c r="Y65" s="187"/>
      <c r="Z65" s="207"/>
      <c r="AA65" s="208"/>
      <c r="AB65" s="193"/>
      <c r="AC65" s="209"/>
      <c r="AD65" s="56" t="str">
        <f t="shared" si="1"/>
        <v xml:space="preserve"> </v>
      </c>
      <c r="AE65" s="52" t="str">
        <f>IF($T65="","JPN",VLOOKUP($T65,参照ﾃｰﾌﾞﾙ!$P$5:$R$223,3,FALSE))</f>
        <v>JPN</v>
      </c>
      <c r="AF65" s="52"/>
      <c r="AG65" s="52" t="str">
        <f>IF($I65="","",基本データ!$C$13)</f>
        <v/>
      </c>
      <c r="AH65" s="52" t="str">
        <f>IF($I65="","",基本データ!$C$14)</f>
        <v/>
      </c>
      <c r="AI65" s="329"/>
      <c r="AJ65" s="329"/>
      <c r="AK65" s="330"/>
    </row>
    <row r="66" spans="1:37" ht="18" customHeight="1" x14ac:dyDescent="0.3">
      <c r="A66" s="53">
        <v>61</v>
      </c>
      <c r="B66" s="327"/>
      <c r="C66" s="327"/>
      <c r="D66" s="39" t="str">
        <f>IF(I66="","",VLOOKUP(I66,参照ﾃｰﾌﾞﾙ!$A$5:$F$595,3,FALSE))</f>
        <v/>
      </c>
      <c r="E66" s="39" t="str">
        <f>IF(I66="","",VLOOKUP(I66,参照ﾃｰﾌﾞﾙ!$A$5:$F$595,5,FALSE))</f>
        <v/>
      </c>
      <c r="F66" s="159" t="str">
        <f>IF(J66="","",VLOOKUP(J66,参照ﾃｰﾌﾞﾙ!$H$5:$I$64,2))</f>
        <v/>
      </c>
      <c r="G66" s="51" t="str">
        <f>IF(K66="","",VLOOKUP(K66,参照ﾃｰﾌﾞﾙ!$W$6:$Y$7,2,FALSE))</f>
        <v/>
      </c>
      <c r="H66" s="328"/>
      <c r="I66" s="287"/>
      <c r="J66" s="190"/>
      <c r="K66" s="193"/>
      <c r="L66" s="198"/>
      <c r="M66" s="341" t="str">
        <f t="shared" si="0"/>
        <v/>
      </c>
      <c r="N66" s="199"/>
      <c r="O66" s="283"/>
      <c r="P66" s="197"/>
      <c r="Q66" s="197"/>
      <c r="R66" s="197"/>
      <c r="S66" s="197"/>
      <c r="T66" s="200"/>
      <c r="U66" s="272"/>
      <c r="V66" s="200"/>
      <c r="W66" s="200"/>
      <c r="X66" s="200"/>
      <c r="Y66" s="187"/>
      <c r="Z66" s="207"/>
      <c r="AA66" s="208"/>
      <c r="AB66" s="193"/>
      <c r="AC66" s="209"/>
      <c r="AD66" s="56" t="str">
        <f t="shared" si="1"/>
        <v xml:space="preserve"> </v>
      </c>
      <c r="AE66" s="52" t="str">
        <f>IF($T66="","JPN",VLOOKUP($T66,参照ﾃｰﾌﾞﾙ!$P$5:$R$223,3,FALSE))</f>
        <v>JPN</v>
      </c>
      <c r="AF66" s="52"/>
      <c r="AG66" s="52" t="str">
        <f>IF($I66="","",基本データ!$C$13)</f>
        <v/>
      </c>
      <c r="AH66" s="52" t="str">
        <f>IF($I66="","",基本データ!$C$14)</f>
        <v/>
      </c>
      <c r="AI66" s="329"/>
      <c r="AJ66" s="329"/>
      <c r="AK66" s="330"/>
    </row>
    <row r="67" spans="1:37" ht="18" customHeight="1" x14ac:dyDescent="0.3">
      <c r="A67" s="53">
        <v>62</v>
      </c>
      <c r="B67" s="327"/>
      <c r="C67" s="327"/>
      <c r="D67" s="39" t="str">
        <f>IF(I67="","",VLOOKUP(I67,参照ﾃｰﾌﾞﾙ!$A$5:$F$595,3,FALSE))</f>
        <v/>
      </c>
      <c r="E67" s="39" t="str">
        <f>IF(I67="","",VLOOKUP(I67,参照ﾃｰﾌﾞﾙ!$A$5:$F$595,5,FALSE))</f>
        <v/>
      </c>
      <c r="F67" s="159" t="str">
        <f>IF(J67="","",VLOOKUP(J67,参照ﾃｰﾌﾞﾙ!$H$5:$I$64,2))</f>
        <v/>
      </c>
      <c r="G67" s="51" t="str">
        <f>IF(K67="","",VLOOKUP(K67,参照ﾃｰﾌﾞﾙ!$W$6:$Y$7,2,FALSE))</f>
        <v/>
      </c>
      <c r="H67" s="328"/>
      <c r="I67" s="287"/>
      <c r="J67" s="190"/>
      <c r="K67" s="193"/>
      <c r="L67" s="198"/>
      <c r="M67" s="341" t="str">
        <f t="shared" si="0"/>
        <v/>
      </c>
      <c r="N67" s="199"/>
      <c r="O67" s="283"/>
      <c r="P67" s="197"/>
      <c r="Q67" s="197"/>
      <c r="R67" s="197"/>
      <c r="S67" s="197"/>
      <c r="T67" s="200"/>
      <c r="U67" s="272"/>
      <c r="V67" s="200"/>
      <c r="W67" s="200"/>
      <c r="X67" s="200"/>
      <c r="Y67" s="187"/>
      <c r="Z67" s="207"/>
      <c r="AA67" s="208"/>
      <c r="AB67" s="193"/>
      <c r="AC67" s="209"/>
      <c r="AD67" s="56" t="str">
        <f t="shared" si="1"/>
        <v xml:space="preserve"> </v>
      </c>
      <c r="AE67" s="52" t="str">
        <f>IF($T67="","JPN",VLOOKUP($T67,参照ﾃｰﾌﾞﾙ!$P$5:$R$223,3,FALSE))</f>
        <v>JPN</v>
      </c>
      <c r="AF67" s="52"/>
      <c r="AG67" s="52" t="str">
        <f>IF($I67="","",基本データ!$C$13)</f>
        <v/>
      </c>
      <c r="AH67" s="52" t="str">
        <f>IF($I67="","",基本データ!$C$14)</f>
        <v/>
      </c>
      <c r="AI67" s="329"/>
      <c r="AJ67" s="329"/>
      <c r="AK67" s="330"/>
    </row>
    <row r="68" spans="1:37" ht="18" customHeight="1" x14ac:dyDescent="0.3">
      <c r="A68" s="53">
        <v>63</v>
      </c>
      <c r="B68" s="327"/>
      <c r="C68" s="327"/>
      <c r="D68" s="39" t="str">
        <f>IF(I68="","",VLOOKUP(I68,参照ﾃｰﾌﾞﾙ!$A$5:$F$595,3,FALSE))</f>
        <v/>
      </c>
      <c r="E68" s="39" t="str">
        <f>IF(I68="","",VLOOKUP(I68,参照ﾃｰﾌﾞﾙ!$A$5:$F$595,5,FALSE))</f>
        <v/>
      </c>
      <c r="F68" s="159" t="str">
        <f>IF(J68="","",VLOOKUP(J68,参照ﾃｰﾌﾞﾙ!$H$5:$I$64,2))</f>
        <v/>
      </c>
      <c r="G68" s="51" t="str">
        <f>IF(K68="","",VLOOKUP(K68,参照ﾃｰﾌﾞﾙ!$W$6:$Y$7,2,FALSE))</f>
        <v/>
      </c>
      <c r="H68" s="328"/>
      <c r="I68" s="287"/>
      <c r="J68" s="190"/>
      <c r="K68" s="193"/>
      <c r="L68" s="198"/>
      <c r="M68" s="341" t="str">
        <f t="shared" si="0"/>
        <v/>
      </c>
      <c r="N68" s="199"/>
      <c r="O68" s="283"/>
      <c r="P68" s="197"/>
      <c r="Q68" s="197"/>
      <c r="R68" s="197"/>
      <c r="S68" s="197"/>
      <c r="T68" s="200"/>
      <c r="U68" s="272"/>
      <c r="V68" s="200"/>
      <c r="W68" s="200"/>
      <c r="X68" s="200"/>
      <c r="Y68" s="187"/>
      <c r="Z68" s="207"/>
      <c r="AA68" s="208"/>
      <c r="AB68" s="193"/>
      <c r="AC68" s="209"/>
      <c r="AD68" s="56" t="str">
        <f t="shared" si="1"/>
        <v xml:space="preserve"> </v>
      </c>
      <c r="AE68" s="52" t="str">
        <f>IF($T68="","JPN",VLOOKUP($T68,参照ﾃｰﾌﾞﾙ!$P$5:$R$223,3,FALSE))</f>
        <v>JPN</v>
      </c>
      <c r="AF68" s="52"/>
      <c r="AG68" s="52" t="str">
        <f>IF($I68="","",基本データ!$C$13)</f>
        <v/>
      </c>
      <c r="AH68" s="52" t="str">
        <f>IF($I68="","",基本データ!$C$14)</f>
        <v/>
      </c>
      <c r="AI68" s="329"/>
      <c r="AJ68" s="329"/>
      <c r="AK68" s="330"/>
    </row>
    <row r="69" spans="1:37" ht="18" customHeight="1" x14ac:dyDescent="0.3">
      <c r="A69" s="53">
        <v>64</v>
      </c>
      <c r="B69" s="327"/>
      <c r="C69" s="327"/>
      <c r="D69" s="39" t="str">
        <f>IF(I69="","",VLOOKUP(I69,参照ﾃｰﾌﾞﾙ!$A$5:$F$595,3,FALSE))</f>
        <v/>
      </c>
      <c r="E69" s="39" t="str">
        <f>IF(I69="","",VLOOKUP(I69,参照ﾃｰﾌﾞﾙ!$A$5:$F$595,5,FALSE))</f>
        <v/>
      </c>
      <c r="F69" s="159" t="str">
        <f>IF(J69="","",VLOOKUP(J69,参照ﾃｰﾌﾞﾙ!$H$5:$I$64,2))</f>
        <v/>
      </c>
      <c r="G69" s="51" t="str">
        <f>IF(K69="","",VLOOKUP(K69,参照ﾃｰﾌﾞﾙ!$W$6:$Y$7,2,FALSE))</f>
        <v/>
      </c>
      <c r="H69" s="328"/>
      <c r="I69" s="287"/>
      <c r="J69" s="190"/>
      <c r="K69" s="193"/>
      <c r="L69" s="198"/>
      <c r="M69" s="341" t="str">
        <f t="shared" si="0"/>
        <v/>
      </c>
      <c r="N69" s="199"/>
      <c r="O69" s="283"/>
      <c r="P69" s="197"/>
      <c r="Q69" s="197"/>
      <c r="R69" s="197"/>
      <c r="S69" s="197"/>
      <c r="T69" s="200"/>
      <c r="U69" s="272"/>
      <c r="V69" s="200"/>
      <c r="W69" s="200"/>
      <c r="X69" s="200"/>
      <c r="Y69" s="187"/>
      <c r="Z69" s="207"/>
      <c r="AA69" s="208"/>
      <c r="AB69" s="193"/>
      <c r="AC69" s="209"/>
      <c r="AD69" s="56" t="str">
        <f t="shared" si="1"/>
        <v xml:space="preserve"> </v>
      </c>
      <c r="AE69" s="52" t="str">
        <f>IF($T69="","JPN",VLOOKUP($T69,参照ﾃｰﾌﾞﾙ!$P$5:$R$223,3,FALSE))</f>
        <v>JPN</v>
      </c>
      <c r="AF69" s="52"/>
      <c r="AG69" s="52" t="str">
        <f>IF($I69="","",基本データ!$C$13)</f>
        <v/>
      </c>
      <c r="AH69" s="52" t="str">
        <f>IF($I69="","",基本データ!$C$14)</f>
        <v/>
      </c>
      <c r="AI69" s="329"/>
      <c r="AJ69" s="329"/>
      <c r="AK69" s="330"/>
    </row>
    <row r="70" spans="1:37" ht="18" customHeight="1" x14ac:dyDescent="0.3">
      <c r="A70" s="53">
        <v>65</v>
      </c>
      <c r="B70" s="327"/>
      <c r="C70" s="327"/>
      <c r="D70" s="39" t="str">
        <f>IF(I70="","",VLOOKUP(I70,参照ﾃｰﾌﾞﾙ!$A$5:$F$595,3,FALSE))</f>
        <v/>
      </c>
      <c r="E70" s="39" t="str">
        <f>IF(I70="","",VLOOKUP(I70,参照ﾃｰﾌﾞﾙ!$A$5:$F$595,5,FALSE))</f>
        <v/>
      </c>
      <c r="F70" s="159" t="str">
        <f>IF(J70="","",VLOOKUP(J70,参照ﾃｰﾌﾞﾙ!$H$5:$I$64,2))</f>
        <v/>
      </c>
      <c r="G70" s="51" t="str">
        <f>IF(K70="","",VLOOKUP(K70,参照ﾃｰﾌﾞﾙ!$W$6:$Y$7,2,FALSE))</f>
        <v/>
      </c>
      <c r="H70" s="328"/>
      <c r="I70" s="287"/>
      <c r="J70" s="190"/>
      <c r="K70" s="193"/>
      <c r="L70" s="198"/>
      <c r="M70" s="341" t="str">
        <f t="shared" ref="M70:M110" si="2">IF(N70="","","-")</f>
        <v/>
      </c>
      <c r="N70" s="199"/>
      <c r="O70" s="283"/>
      <c r="P70" s="197"/>
      <c r="Q70" s="197"/>
      <c r="R70" s="197"/>
      <c r="S70" s="197"/>
      <c r="T70" s="200"/>
      <c r="U70" s="272"/>
      <c r="V70" s="200"/>
      <c r="W70" s="200"/>
      <c r="X70" s="200"/>
      <c r="Y70" s="187"/>
      <c r="Z70" s="207"/>
      <c r="AA70" s="208"/>
      <c r="AB70" s="193"/>
      <c r="AC70" s="209"/>
      <c r="AD70" s="56" t="str">
        <f t="shared" si="1"/>
        <v xml:space="preserve"> </v>
      </c>
      <c r="AE70" s="52" t="str">
        <f>IF($T70="","JPN",VLOOKUP($T70,参照ﾃｰﾌﾞﾙ!$P$5:$R$223,3,FALSE))</f>
        <v>JPN</v>
      </c>
      <c r="AF70" s="52"/>
      <c r="AG70" s="52" t="str">
        <f>IF($I70="","",基本データ!$C$13)</f>
        <v/>
      </c>
      <c r="AH70" s="52" t="str">
        <f>IF($I70="","",基本データ!$C$14)</f>
        <v/>
      </c>
      <c r="AI70" s="329"/>
      <c r="AJ70" s="329"/>
      <c r="AK70" s="330"/>
    </row>
    <row r="71" spans="1:37" ht="18" customHeight="1" x14ac:dyDescent="0.3">
      <c r="A71" s="53">
        <v>66</v>
      </c>
      <c r="B71" s="327"/>
      <c r="C71" s="327"/>
      <c r="D71" s="39" t="str">
        <f>IF(I71="","",VLOOKUP(I71,参照ﾃｰﾌﾞﾙ!$A$5:$F$595,3,FALSE))</f>
        <v/>
      </c>
      <c r="E71" s="39" t="str">
        <f>IF(I71="","",VLOOKUP(I71,参照ﾃｰﾌﾞﾙ!$A$5:$F$595,5,FALSE))</f>
        <v/>
      </c>
      <c r="F71" s="159" t="str">
        <f>IF(J71="","",VLOOKUP(J71,参照ﾃｰﾌﾞﾙ!$H$5:$I$64,2))</f>
        <v/>
      </c>
      <c r="G71" s="51" t="str">
        <f>IF(K71="","",VLOOKUP(K71,参照ﾃｰﾌﾞﾙ!$W$6:$Y$7,2,FALSE))</f>
        <v/>
      </c>
      <c r="H71" s="328"/>
      <c r="I71" s="287"/>
      <c r="J71" s="190"/>
      <c r="K71" s="193"/>
      <c r="L71" s="198"/>
      <c r="M71" s="341" t="str">
        <f t="shared" si="2"/>
        <v/>
      </c>
      <c r="N71" s="199"/>
      <c r="O71" s="283"/>
      <c r="P71" s="197"/>
      <c r="Q71" s="197"/>
      <c r="R71" s="197"/>
      <c r="S71" s="197"/>
      <c r="T71" s="200"/>
      <c r="U71" s="272"/>
      <c r="V71" s="200"/>
      <c r="W71" s="200"/>
      <c r="X71" s="200"/>
      <c r="Y71" s="187"/>
      <c r="Z71" s="207"/>
      <c r="AA71" s="208"/>
      <c r="AB71" s="193"/>
      <c r="AC71" s="209"/>
      <c r="AD71" s="56" t="str">
        <f t="shared" ref="AD71:AD110" si="3">$R71&amp;" "&amp;$S71</f>
        <v xml:space="preserve"> </v>
      </c>
      <c r="AE71" s="52" t="str">
        <f>IF($T71="","JPN",VLOOKUP($T71,参照ﾃｰﾌﾞﾙ!$P$5:$R$223,3,FALSE))</f>
        <v>JPN</v>
      </c>
      <c r="AF71" s="52"/>
      <c r="AG71" s="52" t="str">
        <f>IF($I71="","",基本データ!$C$13)</f>
        <v/>
      </c>
      <c r="AH71" s="52" t="str">
        <f>IF($I71="","",基本データ!$C$14)</f>
        <v/>
      </c>
      <c r="AI71" s="329"/>
      <c r="AJ71" s="329"/>
      <c r="AK71" s="330"/>
    </row>
    <row r="72" spans="1:37" ht="18" customHeight="1" x14ac:dyDescent="0.3">
      <c r="A72" s="53">
        <v>67</v>
      </c>
      <c r="B72" s="327"/>
      <c r="C72" s="327"/>
      <c r="D72" s="39" t="str">
        <f>IF(I72="","",VLOOKUP(I72,参照ﾃｰﾌﾞﾙ!$A$5:$F$595,3,FALSE))</f>
        <v/>
      </c>
      <c r="E72" s="39" t="str">
        <f>IF(I72="","",VLOOKUP(I72,参照ﾃｰﾌﾞﾙ!$A$5:$F$595,5,FALSE))</f>
        <v/>
      </c>
      <c r="F72" s="159" t="str">
        <f>IF(J72="","",VLOOKUP(J72,参照ﾃｰﾌﾞﾙ!$H$5:$I$64,2))</f>
        <v/>
      </c>
      <c r="G72" s="51" t="str">
        <f>IF(K72="","",VLOOKUP(K72,参照ﾃｰﾌﾞﾙ!$W$6:$Y$7,2,FALSE))</f>
        <v/>
      </c>
      <c r="H72" s="328"/>
      <c r="I72" s="287"/>
      <c r="J72" s="190"/>
      <c r="K72" s="193"/>
      <c r="L72" s="198"/>
      <c r="M72" s="341" t="str">
        <f t="shared" si="2"/>
        <v/>
      </c>
      <c r="N72" s="199"/>
      <c r="O72" s="283"/>
      <c r="P72" s="197"/>
      <c r="Q72" s="197"/>
      <c r="R72" s="197"/>
      <c r="S72" s="197"/>
      <c r="T72" s="200"/>
      <c r="U72" s="272"/>
      <c r="V72" s="200"/>
      <c r="W72" s="200"/>
      <c r="X72" s="200"/>
      <c r="Y72" s="187"/>
      <c r="Z72" s="207"/>
      <c r="AA72" s="208"/>
      <c r="AB72" s="193"/>
      <c r="AC72" s="209"/>
      <c r="AD72" s="56" t="str">
        <f t="shared" si="3"/>
        <v xml:space="preserve"> </v>
      </c>
      <c r="AE72" s="52" t="str">
        <f>IF($T72="","JPN",VLOOKUP($T72,参照ﾃｰﾌﾞﾙ!$P$5:$R$223,3,FALSE))</f>
        <v>JPN</v>
      </c>
      <c r="AF72" s="52"/>
      <c r="AG72" s="52" t="str">
        <f>IF($I72="","",基本データ!$C$13)</f>
        <v/>
      </c>
      <c r="AH72" s="52" t="str">
        <f>IF($I72="","",基本データ!$C$14)</f>
        <v/>
      </c>
      <c r="AI72" s="329"/>
      <c r="AJ72" s="329"/>
      <c r="AK72" s="330"/>
    </row>
    <row r="73" spans="1:37" ht="18" customHeight="1" x14ac:dyDescent="0.3">
      <c r="A73" s="53">
        <v>68</v>
      </c>
      <c r="B73" s="327"/>
      <c r="C73" s="327"/>
      <c r="D73" s="39" t="str">
        <f>IF(I73="","",VLOOKUP(I73,参照ﾃｰﾌﾞﾙ!$A$5:$F$595,3,FALSE))</f>
        <v/>
      </c>
      <c r="E73" s="39" t="str">
        <f>IF(I73="","",VLOOKUP(I73,参照ﾃｰﾌﾞﾙ!$A$5:$F$595,5,FALSE))</f>
        <v/>
      </c>
      <c r="F73" s="159" t="str">
        <f>IF(J73="","",VLOOKUP(J73,参照ﾃｰﾌﾞﾙ!$H$5:$I$64,2))</f>
        <v/>
      </c>
      <c r="G73" s="51" t="str">
        <f>IF(K73="","",VLOOKUP(K73,参照ﾃｰﾌﾞﾙ!$W$6:$Y$7,2,FALSE))</f>
        <v/>
      </c>
      <c r="H73" s="328"/>
      <c r="I73" s="287"/>
      <c r="J73" s="190"/>
      <c r="K73" s="193"/>
      <c r="L73" s="198"/>
      <c r="M73" s="341" t="str">
        <f t="shared" si="2"/>
        <v/>
      </c>
      <c r="N73" s="199"/>
      <c r="O73" s="283"/>
      <c r="P73" s="197"/>
      <c r="Q73" s="197"/>
      <c r="R73" s="197"/>
      <c r="S73" s="197"/>
      <c r="T73" s="200"/>
      <c r="U73" s="272"/>
      <c r="V73" s="200"/>
      <c r="W73" s="200"/>
      <c r="X73" s="200"/>
      <c r="Y73" s="187"/>
      <c r="Z73" s="207"/>
      <c r="AA73" s="208"/>
      <c r="AB73" s="193"/>
      <c r="AC73" s="209"/>
      <c r="AD73" s="56" t="str">
        <f t="shared" si="3"/>
        <v xml:space="preserve"> </v>
      </c>
      <c r="AE73" s="52" t="str">
        <f>IF($T73="","JPN",VLOOKUP($T73,参照ﾃｰﾌﾞﾙ!$P$5:$R$223,3,FALSE))</f>
        <v>JPN</v>
      </c>
      <c r="AF73" s="52"/>
      <c r="AG73" s="52" t="str">
        <f>IF($I73="","",基本データ!$C$13)</f>
        <v/>
      </c>
      <c r="AH73" s="52" t="str">
        <f>IF($I73="","",基本データ!$C$14)</f>
        <v/>
      </c>
      <c r="AI73" s="329"/>
      <c r="AJ73" s="329"/>
      <c r="AK73" s="330"/>
    </row>
    <row r="74" spans="1:37" ht="18" customHeight="1" x14ac:dyDescent="0.3">
      <c r="A74" s="53">
        <v>69</v>
      </c>
      <c r="B74" s="327"/>
      <c r="C74" s="327"/>
      <c r="D74" s="39" t="str">
        <f>IF(I74="","",VLOOKUP(I74,参照ﾃｰﾌﾞﾙ!$A$5:$F$595,3,FALSE))</f>
        <v/>
      </c>
      <c r="E74" s="39" t="str">
        <f>IF(I74="","",VLOOKUP(I74,参照ﾃｰﾌﾞﾙ!$A$5:$F$595,5,FALSE))</f>
        <v/>
      </c>
      <c r="F74" s="159" t="str">
        <f>IF(J74="","",VLOOKUP(J74,参照ﾃｰﾌﾞﾙ!$H$5:$I$64,2))</f>
        <v/>
      </c>
      <c r="G74" s="51" t="str">
        <f>IF(K74="","",VLOOKUP(K74,参照ﾃｰﾌﾞﾙ!$W$6:$Y$7,2,FALSE))</f>
        <v/>
      </c>
      <c r="H74" s="328"/>
      <c r="I74" s="287"/>
      <c r="J74" s="190"/>
      <c r="K74" s="193"/>
      <c r="L74" s="198"/>
      <c r="M74" s="341" t="str">
        <f t="shared" si="2"/>
        <v/>
      </c>
      <c r="N74" s="199"/>
      <c r="O74" s="283"/>
      <c r="P74" s="197"/>
      <c r="Q74" s="197"/>
      <c r="R74" s="197"/>
      <c r="S74" s="197"/>
      <c r="T74" s="200"/>
      <c r="U74" s="272"/>
      <c r="V74" s="200"/>
      <c r="W74" s="200"/>
      <c r="X74" s="200"/>
      <c r="Y74" s="187"/>
      <c r="Z74" s="207"/>
      <c r="AA74" s="208"/>
      <c r="AB74" s="193"/>
      <c r="AC74" s="209"/>
      <c r="AD74" s="56" t="str">
        <f t="shared" si="3"/>
        <v xml:space="preserve"> </v>
      </c>
      <c r="AE74" s="52" t="str">
        <f>IF($T74="","JPN",VLOOKUP($T74,参照ﾃｰﾌﾞﾙ!$P$5:$R$223,3,FALSE))</f>
        <v>JPN</v>
      </c>
      <c r="AF74" s="52"/>
      <c r="AG74" s="52" t="str">
        <f>IF($I74="","",基本データ!$C$13)</f>
        <v/>
      </c>
      <c r="AH74" s="52" t="str">
        <f>IF($I74="","",基本データ!$C$14)</f>
        <v/>
      </c>
      <c r="AI74" s="329"/>
      <c r="AJ74" s="329"/>
      <c r="AK74" s="330"/>
    </row>
    <row r="75" spans="1:37" ht="18" customHeight="1" x14ac:dyDescent="0.3">
      <c r="A75" s="53">
        <v>70</v>
      </c>
      <c r="B75" s="327"/>
      <c r="C75" s="327"/>
      <c r="D75" s="39" t="str">
        <f>IF(I75="","",VLOOKUP(I75,参照ﾃｰﾌﾞﾙ!$A$5:$F$595,3,FALSE))</f>
        <v/>
      </c>
      <c r="E75" s="39" t="str">
        <f>IF(I75="","",VLOOKUP(I75,参照ﾃｰﾌﾞﾙ!$A$5:$F$595,5,FALSE))</f>
        <v/>
      </c>
      <c r="F75" s="159" t="str">
        <f>IF(J75="","",VLOOKUP(J75,参照ﾃｰﾌﾞﾙ!$H$5:$I$64,2))</f>
        <v/>
      </c>
      <c r="G75" s="51" t="str">
        <f>IF(K75="","",VLOOKUP(K75,参照ﾃｰﾌﾞﾙ!$W$6:$Y$7,2,FALSE))</f>
        <v/>
      </c>
      <c r="H75" s="328"/>
      <c r="I75" s="287"/>
      <c r="J75" s="190"/>
      <c r="K75" s="193"/>
      <c r="L75" s="198"/>
      <c r="M75" s="341" t="str">
        <f t="shared" si="2"/>
        <v/>
      </c>
      <c r="N75" s="199"/>
      <c r="O75" s="283"/>
      <c r="P75" s="197"/>
      <c r="Q75" s="197"/>
      <c r="R75" s="197"/>
      <c r="S75" s="197"/>
      <c r="T75" s="200"/>
      <c r="U75" s="272"/>
      <c r="V75" s="200"/>
      <c r="W75" s="200"/>
      <c r="X75" s="200"/>
      <c r="Y75" s="187"/>
      <c r="Z75" s="207"/>
      <c r="AA75" s="208"/>
      <c r="AB75" s="193"/>
      <c r="AC75" s="209"/>
      <c r="AD75" s="56" t="str">
        <f t="shared" si="3"/>
        <v xml:space="preserve"> </v>
      </c>
      <c r="AE75" s="52" t="str">
        <f>IF($T75="","JPN",VLOOKUP($T75,参照ﾃｰﾌﾞﾙ!$P$5:$R$223,3,FALSE))</f>
        <v>JPN</v>
      </c>
      <c r="AF75" s="52"/>
      <c r="AG75" s="52" t="str">
        <f>IF($I75="","",基本データ!$C$13)</f>
        <v/>
      </c>
      <c r="AH75" s="52" t="str">
        <f>IF($I75="","",基本データ!$C$14)</f>
        <v/>
      </c>
      <c r="AI75" s="329"/>
      <c r="AJ75" s="329"/>
      <c r="AK75" s="330"/>
    </row>
    <row r="76" spans="1:37" ht="18" customHeight="1" x14ac:dyDescent="0.3">
      <c r="A76" s="53">
        <v>71</v>
      </c>
      <c r="B76" s="327"/>
      <c r="C76" s="327"/>
      <c r="D76" s="39" t="str">
        <f>IF(I76="","",VLOOKUP(I76,参照ﾃｰﾌﾞﾙ!$A$5:$F$595,3,FALSE))</f>
        <v/>
      </c>
      <c r="E76" s="39" t="str">
        <f>IF(I76="","",VLOOKUP(I76,参照ﾃｰﾌﾞﾙ!$A$5:$F$595,5,FALSE))</f>
        <v/>
      </c>
      <c r="F76" s="159" t="str">
        <f>IF(J76="","",VLOOKUP(J76,参照ﾃｰﾌﾞﾙ!$H$5:$I$64,2))</f>
        <v/>
      </c>
      <c r="G76" s="51" t="str">
        <f>IF(K76="","",VLOOKUP(K76,参照ﾃｰﾌﾞﾙ!$W$6:$Y$7,2,FALSE))</f>
        <v/>
      </c>
      <c r="H76" s="328"/>
      <c r="I76" s="287"/>
      <c r="J76" s="190"/>
      <c r="K76" s="193"/>
      <c r="L76" s="198"/>
      <c r="M76" s="341" t="str">
        <f t="shared" si="2"/>
        <v/>
      </c>
      <c r="N76" s="199"/>
      <c r="O76" s="283"/>
      <c r="P76" s="197"/>
      <c r="Q76" s="197"/>
      <c r="R76" s="197"/>
      <c r="S76" s="197"/>
      <c r="T76" s="200"/>
      <c r="U76" s="272"/>
      <c r="V76" s="200"/>
      <c r="W76" s="200"/>
      <c r="X76" s="200"/>
      <c r="Y76" s="187"/>
      <c r="Z76" s="207"/>
      <c r="AA76" s="208"/>
      <c r="AB76" s="193"/>
      <c r="AC76" s="209"/>
      <c r="AD76" s="56" t="str">
        <f t="shared" si="3"/>
        <v xml:space="preserve"> </v>
      </c>
      <c r="AE76" s="52" t="str">
        <f>IF($T76="","JPN",VLOOKUP($T76,参照ﾃｰﾌﾞﾙ!$P$5:$R$223,3,FALSE))</f>
        <v>JPN</v>
      </c>
      <c r="AF76" s="52"/>
      <c r="AG76" s="52" t="str">
        <f>IF($I76="","",基本データ!$C$13)</f>
        <v/>
      </c>
      <c r="AH76" s="52" t="str">
        <f>IF($I76="","",基本データ!$C$14)</f>
        <v/>
      </c>
      <c r="AI76" s="329"/>
      <c r="AJ76" s="329"/>
      <c r="AK76" s="330"/>
    </row>
    <row r="77" spans="1:37" ht="18" customHeight="1" x14ac:dyDescent="0.3">
      <c r="A77" s="53">
        <v>72</v>
      </c>
      <c r="B77" s="327"/>
      <c r="C77" s="327"/>
      <c r="D77" s="39" t="str">
        <f>IF(I77="","",VLOOKUP(I77,参照ﾃｰﾌﾞﾙ!$A$5:$F$595,3,FALSE))</f>
        <v/>
      </c>
      <c r="E77" s="39" t="str">
        <f>IF(I77="","",VLOOKUP(I77,参照ﾃｰﾌﾞﾙ!$A$5:$F$595,5,FALSE))</f>
        <v/>
      </c>
      <c r="F77" s="159" t="str">
        <f>IF(J77="","",VLOOKUP(J77,参照ﾃｰﾌﾞﾙ!$H$5:$I$64,2))</f>
        <v/>
      </c>
      <c r="G77" s="51" t="str">
        <f>IF(K77="","",VLOOKUP(K77,参照ﾃｰﾌﾞﾙ!$W$6:$Y$7,2,FALSE))</f>
        <v/>
      </c>
      <c r="H77" s="328"/>
      <c r="I77" s="287"/>
      <c r="J77" s="190"/>
      <c r="K77" s="193"/>
      <c r="L77" s="198"/>
      <c r="M77" s="341" t="str">
        <f t="shared" si="2"/>
        <v/>
      </c>
      <c r="N77" s="199"/>
      <c r="O77" s="283"/>
      <c r="P77" s="197"/>
      <c r="Q77" s="197"/>
      <c r="R77" s="197"/>
      <c r="S77" s="197"/>
      <c r="T77" s="200"/>
      <c r="U77" s="272"/>
      <c r="V77" s="200"/>
      <c r="W77" s="200"/>
      <c r="X77" s="200"/>
      <c r="Y77" s="187"/>
      <c r="Z77" s="207"/>
      <c r="AA77" s="208"/>
      <c r="AB77" s="193"/>
      <c r="AC77" s="209"/>
      <c r="AD77" s="56" t="str">
        <f t="shared" si="3"/>
        <v xml:space="preserve"> </v>
      </c>
      <c r="AE77" s="52" t="str">
        <f>IF($T77="","JPN",VLOOKUP($T77,参照ﾃｰﾌﾞﾙ!$P$5:$R$223,3,FALSE))</f>
        <v>JPN</v>
      </c>
      <c r="AF77" s="52"/>
      <c r="AG77" s="52" t="str">
        <f>IF($I77="","",基本データ!$C$13)</f>
        <v/>
      </c>
      <c r="AH77" s="52" t="str">
        <f>IF($I77="","",基本データ!$C$14)</f>
        <v/>
      </c>
      <c r="AI77" s="329"/>
      <c r="AJ77" s="329"/>
      <c r="AK77" s="330"/>
    </row>
    <row r="78" spans="1:37" ht="18" customHeight="1" x14ac:dyDescent="0.3">
      <c r="A78" s="53">
        <v>73</v>
      </c>
      <c r="B78" s="327"/>
      <c r="C78" s="327"/>
      <c r="D78" s="39" t="str">
        <f>IF(I78="","",VLOOKUP(I78,参照ﾃｰﾌﾞﾙ!$A$5:$F$595,3,FALSE))</f>
        <v/>
      </c>
      <c r="E78" s="39" t="str">
        <f>IF(I78="","",VLOOKUP(I78,参照ﾃｰﾌﾞﾙ!$A$5:$F$595,5,FALSE))</f>
        <v/>
      </c>
      <c r="F78" s="159" t="str">
        <f>IF(J78="","",VLOOKUP(J78,参照ﾃｰﾌﾞﾙ!$H$5:$I$64,2))</f>
        <v/>
      </c>
      <c r="G78" s="51" t="str">
        <f>IF(K78="","",VLOOKUP(K78,参照ﾃｰﾌﾞﾙ!$W$6:$Y$7,2,FALSE))</f>
        <v/>
      </c>
      <c r="H78" s="328"/>
      <c r="I78" s="287"/>
      <c r="J78" s="190"/>
      <c r="K78" s="193"/>
      <c r="L78" s="198"/>
      <c r="M78" s="341" t="str">
        <f t="shared" si="2"/>
        <v/>
      </c>
      <c r="N78" s="199"/>
      <c r="O78" s="283"/>
      <c r="P78" s="197"/>
      <c r="Q78" s="197"/>
      <c r="R78" s="197"/>
      <c r="S78" s="197"/>
      <c r="T78" s="200"/>
      <c r="U78" s="272"/>
      <c r="V78" s="200"/>
      <c r="W78" s="200"/>
      <c r="X78" s="200"/>
      <c r="Y78" s="187"/>
      <c r="Z78" s="207"/>
      <c r="AA78" s="208"/>
      <c r="AB78" s="193"/>
      <c r="AC78" s="209"/>
      <c r="AD78" s="56" t="str">
        <f t="shared" si="3"/>
        <v xml:space="preserve"> </v>
      </c>
      <c r="AE78" s="52" t="str">
        <f>IF($T78="","JPN",VLOOKUP($T78,参照ﾃｰﾌﾞﾙ!$P$5:$R$223,3,FALSE))</f>
        <v>JPN</v>
      </c>
      <c r="AF78" s="52"/>
      <c r="AG78" s="52" t="str">
        <f>IF($I78="","",基本データ!$C$13)</f>
        <v/>
      </c>
      <c r="AH78" s="52" t="str">
        <f>IF($I78="","",基本データ!$C$14)</f>
        <v/>
      </c>
      <c r="AI78" s="329"/>
      <c r="AJ78" s="329"/>
      <c r="AK78" s="330"/>
    </row>
    <row r="79" spans="1:37" ht="18" customHeight="1" x14ac:dyDescent="0.3">
      <c r="A79" s="53">
        <v>74</v>
      </c>
      <c r="B79" s="327"/>
      <c r="C79" s="327"/>
      <c r="D79" s="39" t="str">
        <f>IF(I79="","",VLOOKUP(I79,参照ﾃｰﾌﾞﾙ!$A$5:$F$595,3,FALSE))</f>
        <v/>
      </c>
      <c r="E79" s="39" t="str">
        <f>IF(I79="","",VLOOKUP(I79,参照ﾃｰﾌﾞﾙ!$A$5:$F$595,5,FALSE))</f>
        <v/>
      </c>
      <c r="F79" s="159" t="str">
        <f>IF(J79="","",VLOOKUP(J79,参照ﾃｰﾌﾞﾙ!$H$5:$I$64,2))</f>
        <v/>
      </c>
      <c r="G79" s="51" t="str">
        <f>IF(K79="","",VLOOKUP(K79,参照ﾃｰﾌﾞﾙ!$W$6:$Y$7,2,FALSE))</f>
        <v/>
      </c>
      <c r="H79" s="328"/>
      <c r="I79" s="287"/>
      <c r="J79" s="190"/>
      <c r="K79" s="193"/>
      <c r="L79" s="198"/>
      <c r="M79" s="341" t="str">
        <f t="shared" si="2"/>
        <v/>
      </c>
      <c r="N79" s="199"/>
      <c r="O79" s="283"/>
      <c r="P79" s="197"/>
      <c r="Q79" s="197"/>
      <c r="R79" s="197"/>
      <c r="S79" s="197"/>
      <c r="T79" s="200"/>
      <c r="U79" s="272"/>
      <c r="V79" s="200"/>
      <c r="W79" s="200"/>
      <c r="X79" s="200"/>
      <c r="Y79" s="187"/>
      <c r="Z79" s="207"/>
      <c r="AA79" s="208"/>
      <c r="AB79" s="193"/>
      <c r="AC79" s="209"/>
      <c r="AD79" s="56" t="str">
        <f t="shared" si="3"/>
        <v xml:space="preserve"> </v>
      </c>
      <c r="AE79" s="52" t="str">
        <f>IF($T79="","JPN",VLOOKUP($T79,参照ﾃｰﾌﾞﾙ!$P$5:$R$223,3,FALSE))</f>
        <v>JPN</v>
      </c>
      <c r="AF79" s="52"/>
      <c r="AG79" s="52" t="str">
        <f>IF($I79="","",基本データ!$C$13)</f>
        <v/>
      </c>
      <c r="AH79" s="52" t="str">
        <f>IF($I79="","",基本データ!$C$14)</f>
        <v/>
      </c>
      <c r="AI79" s="329"/>
      <c r="AJ79" s="329"/>
      <c r="AK79" s="330"/>
    </row>
    <row r="80" spans="1:37" ht="18" customHeight="1" x14ac:dyDescent="0.3">
      <c r="A80" s="53">
        <v>75</v>
      </c>
      <c r="B80" s="327"/>
      <c r="C80" s="327"/>
      <c r="D80" s="39" t="str">
        <f>IF(I80="","",VLOOKUP(I80,参照ﾃｰﾌﾞﾙ!$A$5:$F$595,3,FALSE))</f>
        <v/>
      </c>
      <c r="E80" s="39" t="str">
        <f>IF(I80="","",VLOOKUP(I80,参照ﾃｰﾌﾞﾙ!$A$5:$F$595,5,FALSE))</f>
        <v/>
      </c>
      <c r="F80" s="159" t="str">
        <f>IF(J80="","",VLOOKUP(J80,参照ﾃｰﾌﾞﾙ!$H$5:$I$64,2))</f>
        <v/>
      </c>
      <c r="G80" s="51" t="str">
        <f>IF(K80="","",VLOOKUP(K80,参照ﾃｰﾌﾞﾙ!$W$6:$Y$7,2,FALSE))</f>
        <v/>
      </c>
      <c r="H80" s="328"/>
      <c r="I80" s="287"/>
      <c r="J80" s="190"/>
      <c r="K80" s="193"/>
      <c r="L80" s="198"/>
      <c r="M80" s="341" t="str">
        <f t="shared" si="2"/>
        <v/>
      </c>
      <c r="N80" s="199"/>
      <c r="O80" s="283"/>
      <c r="P80" s="197"/>
      <c r="Q80" s="197"/>
      <c r="R80" s="197"/>
      <c r="S80" s="197"/>
      <c r="T80" s="200"/>
      <c r="U80" s="272"/>
      <c r="V80" s="200"/>
      <c r="W80" s="200"/>
      <c r="X80" s="200"/>
      <c r="Y80" s="187"/>
      <c r="Z80" s="207"/>
      <c r="AA80" s="208"/>
      <c r="AB80" s="193"/>
      <c r="AC80" s="209"/>
      <c r="AD80" s="56" t="str">
        <f t="shared" si="3"/>
        <v xml:space="preserve"> </v>
      </c>
      <c r="AE80" s="52" t="str">
        <f>IF($T80="","JPN",VLOOKUP($T80,参照ﾃｰﾌﾞﾙ!$P$5:$R$223,3,FALSE))</f>
        <v>JPN</v>
      </c>
      <c r="AF80" s="52"/>
      <c r="AG80" s="52" t="str">
        <f>IF($I80="","",基本データ!$C$13)</f>
        <v/>
      </c>
      <c r="AH80" s="52" t="str">
        <f>IF($I80="","",基本データ!$C$14)</f>
        <v/>
      </c>
      <c r="AI80" s="329"/>
      <c r="AJ80" s="329"/>
      <c r="AK80" s="330"/>
    </row>
    <row r="81" spans="1:37" ht="18" customHeight="1" x14ac:dyDescent="0.3">
      <c r="A81" s="53">
        <v>76</v>
      </c>
      <c r="B81" s="327"/>
      <c r="C81" s="327"/>
      <c r="D81" s="39" t="str">
        <f>IF(I81="","",VLOOKUP(I81,参照ﾃｰﾌﾞﾙ!$A$5:$F$595,3,FALSE))</f>
        <v/>
      </c>
      <c r="E81" s="39" t="str">
        <f>IF(I81="","",VLOOKUP(I81,参照ﾃｰﾌﾞﾙ!$A$5:$F$595,5,FALSE))</f>
        <v/>
      </c>
      <c r="F81" s="159" t="str">
        <f>IF(J81="","",VLOOKUP(J81,参照ﾃｰﾌﾞﾙ!$H$5:$I$64,2))</f>
        <v/>
      </c>
      <c r="G81" s="51" t="str">
        <f>IF(K81="","",VLOOKUP(K81,参照ﾃｰﾌﾞﾙ!$W$6:$Y$7,2,FALSE))</f>
        <v/>
      </c>
      <c r="H81" s="328"/>
      <c r="I81" s="287"/>
      <c r="J81" s="190"/>
      <c r="K81" s="193"/>
      <c r="L81" s="198"/>
      <c r="M81" s="341" t="str">
        <f t="shared" si="2"/>
        <v/>
      </c>
      <c r="N81" s="199"/>
      <c r="O81" s="283"/>
      <c r="P81" s="197"/>
      <c r="Q81" s="197"/>
      <c r="R81" s="197"/>
      <c r="S81" s="197"/>
      <c r="T81" s="200"/>
      <c r="U81" s="272"/>
      <c r="V81" s="200"/>
      <c r="W81" s="200"/>
      <c r="X81" s="200"/>
      <c r="Y81" s="187"/>
      <c r="Z81" s="207"/>
      <c r="AA81" s="208"/>
      <c r="AB81" s="193"/>
      <c r="AC81" s="209"/>
      <c r="AD81" s="56" t="str">
        <f t="shared" si="3"/>
        <v xml:space="preserve"> </v>
      </c>
      <c r="AE81" s="52" t="str">
        <f>IF($T81="","JPN",VLOOKUP($T81,参照ﾃｰﾌﾞﾙ!$P$5:$R$223,3,FALSE))</f>
        <v>JPN</v>
      </c>
      <c r="AF81" s="52"/>
      <c r="AG81" s="52" t="str">
        <f>IF($I81="","",基本データ!$C$13)</f>
        <v/>
      </c>
      <c r="AH81" s="52" t="str">
        <f>IF($I81="","",基本データ!$C$14)</f>
        <v/>
      </c>
      <c r="AI81" s="329"/>
      <c r="AJ81" s="329"/>
      <c r="AK81" s="330"/>
    </row>
    <row r="82" spans="1:37" ht="18" customHeight="1" x14ac:dyDescent="0.3">
      <c r="A82" s="53">
        <v>77</v>
      </c>
      <c r="B82" s="327"/>
      <c r="C82" s="327"/>
      <c r="D82" s="39" t="str">
        <f>IF(I82="","",VLOOKUP(I82,参照ﾃｰﾌﾞﾙ!$A$5:$F$595,3,FALSE))</f>
        <v/>
      </c>
      <c r="E82" s="39" t="str">
        <f>IF(I82="","",VLOOKUP(I82,参照ﾃｰﾌﾞﾙ!$A$5:$F$595,5,FALSE))</f>
        <v/>
      </c>
      <c r="F82" s="159" t="str">
        <f>IF(J82="","",VLOOKUP(J82,参照ﾃｰﾌﾞﾙ!$H$5:$I$64,2))</f>
        <v/>
      </c>
      <c r="G82" s="51" t="str">
        <f>IF(K82="","",VLOOKUP(K82,参照ﾃｰﾌﾞﾙ!$W$6:$Y$7,2,FALSE))</f>
        <v/>
      </c>
      <c r="H82" s="328"/>
      <c r="I82" s="287"/>
      <c r="J82" s="190"/>
      <c r="K82" s="193"/>
      <c r="L82" s="198"/>
      <c r="M82" s="341" t="str">
        <f t="shared" si="2"/>
        <v/>
      </c>
      <c r="N82" s="199"/>
      <c r="O82" s="283"/>
      <c r="P82" s="197"/>
      <c r="Q82" s="197"/>
      <c r="R82" s="197"/>
      <c r="S82" s="197"/>
      <c r="T82" s="200"/>
      <c r="U82" s="272"/>
      <c r="V82" s="200"/>
      <c r="W82" s="200"/>
      <c r="X82" s="200"/>
      <c r="Y82" s="187"/>
      <c r="Z82" s="207"/>
      <c r="AA82" s="208"/>
      <c r="AB82" s="193"/>
      <c r="AC82" s="209"/>
      <c r="AD82" s="56" t="str">
        <f t="shared" si="3"/>
        <v xml:space="preserve"> </v>
      </c>
      <c r="AE82" s="52" t="str">
        <f>IF($T82="","JPN",VLOOKUP($T82,参照ﾃｰﾌﾞﾙ!$P$5:$R$223,3,FALSE))</f>
        <v>JPN</v>
      </c>
      <c r="AF82" s="52"/>
      <c r="AG82" s="52" t="str">
        <f>IF($I82="","",基本データ!$C$13)</f>
        <v/>
      </c>
      <c r="AH82" s="52" t="str">
        <f>IF($I82="","",基本データ!$C$14)</f>
        <v/>
      </c>
      <c r="AI82" s="329"/>
      <c r="AJ82" s="329"/>
      <c r="AK82" s="330"/>
    </row>
    <row r="83" spans="1:37" ht="18" customHeight="1" x14ac:dyDescent="0.3">
      <c r="A83" s="53">
        <v>78</v>
      </c>
      <c r="B83" s="327"/>
      <c r="C83" s="327"/>
      <c r="D83" s="39" t="str">
        <f>IF(I83="","",VLOOKUP(I83,参照ﾃｰﾌﾞﾙ!$A$5:$F$595,3,FALSE))</f>
        <v/>
      </c>
      <c r="E83" s="39" t="str">
        <f>IF(I83="","",VLOOKUP(I83,参照ﾃｰﾌﾞﾙ!$A$5:$F$595,5,FALSE))</f>
        <v/>
      </c>
      <c r="F83" s="159" t="str">
        <f>IF(J83="","",VLOOKUP(J83,参照ﾃｰﾌﾞﾙ!$H$5:$I$64,2))</f>
        <v/>
      </c>
      <c r="G83" s="51" t="str">
        <f>IF(K83="","",VLOOKUP(K83,参照ﾃｰﾌﾞﾙ!$W$6:$Y$7,2,FALSE))</f>
        <v/>
      </c>
      <c r="H83" s="328"/>
      <c r="I83" s="287"/>
      <c r="J83" s="190"/>
      <c r="K83" s="193"/>
      <c r="L83" s="198"/>
      <c r="M83" s="341" t="str">
        <f t="shared" si="2"/>
        <v/>
      </c>
      <c r="N83" s="199"/>
      <c r="O83" s="283"/>
      <c r="P83" s="197"/>
      <c r="Q83" s="197"/>
      <c r="R83" s="197"/>
      <c r="S83" s="197"/>
      <c r="T83" s="200"/>
      <c r="U83" s="272"/>
      <c r="V83" s="200"/>
      <c r="W83" s="200"/>
      <c r="X83" s="200"/>
      <c r="Y83" s="187"/>
      <c r="Z83" s="207"/>
      <c r="AA83" s="208"/>
      <c r="AB83" s="193"/>
      <c r="AC83" s="209"/>
      <c r="AD83" s="56" t="str">
        <f t="shared" si="3"/>
        <v xml:space="preserve"> </v>
      </c>
      <c r="AE83" s="52" t="str">
        <f>IF($T83="","JPN",VLOOKUP($T83,参照ﾃｰﾌﾞﾙ!$P$5:$R$223,3,FALSE))</f>
        <v>JPN</v>
      </c>
      <c r="AF83" s="52"/>
      <c r="AG83" s="52" t="str">
        <f>IF($I83="","",基本データ!$C$13)</f>
        <v/>
      </c>
      <c r="AH83" s="52" t="str">
        <f>IF($I83="","",基本データ!$C$14)</f>
        <v/>
      </c>
      <c r="AI83" s="329"/>
      <c r="AJ83" s="329"/>
      <c r="AK83" s="330"/>
    </row>
    <row r="84" spans="1:37" ht="18" customHeight="1" x14ac:dyDescent="0.3">
      <c r="A84" s="53">
        <v>79</v>
      </c>
      <c r="B84" s="327"/>
      <c r="C84" s="327"/>
      <c r="D84" s="39" t="str">
        <f>IF(I84="","",VLOOKUP(I84,参照ﾃｰﾌﾞﾙ!$A$5:$F$595,3,FALSE))</f>
        <v/>
      </c>
      <c r="E84" s="39" t="str">
        <f>IF(I84="","",VLOOKUP(I84,参照ﾃｰﾌﾞﾙ!$A$5:$F$595,5,FALSE))</f>
        <v/>
      </c>
      <c r="F84" s="159" t="str">
        <f>IF(J84="","",VLOOKUP(J84,参照ﾃｰﾌﾞﾙ!$H$5:$I$64,2))</f>
        <v/>
      </c>
      <c r="G84" s="51" t="str">
        <f>IF(K84="","",VLOOKUP(K84,参照ﾃｰﾌﾞﾙ!$W$6:$Y$7,2,FALSE))</f>
        <v/>
      </c>
      <c r="H84" s="328"/>
      <c r="I84" s="287"/>
      <c r="J84" s="190"/>
      <c r="K84" s="193"/>
      <c r="L84" s="198"/>
      <c r="M84" s="341" t="str">
        <f t="shared" si="2"/>
        <v/>
      </c>
      <c r="N84" s="199"/>
      <c r="O84" s="283"/>
      <c r="P84" s="197"/>
      <c r="Q84" s="197"/>
      <c r="R84" s="197"/>
      <c r="S84" s="197"/>
      <c r="T84" s="200"/>
      <c r="U84" s="272"/>
      <c r="V84" s="200"/>
      <c r="W84" s="200"/>
      <c r="X84" s="200"/>
      <c r="Y84" s="187"/>
      <c r="Z84" s="207"/>
      <c r="AA84" s="208"/>
      <c r="AB84" s="193"/>
      <c r="AC84" s="209"/>
      <c r="AD84" s="56" t="str">
        <f t="shared" si="3"/>
        <v xml:space="preserve"> </v>
      </c>
      <c r="AE84" s="52" t="str">
        <f>IF($T84="","JPN",VLOOKUP($T84,参照ﾃｰﾌﾞﾙ!$P$5:$R$223,3,FALSE))</f>
        <v>JPN</v>
      </c>
      <c r="AF84" s="52"/>
      <c r="AG84" s="52" t="str">
        <f>IF($I84="","",基本データ!$C$13)</f>
        <v/>
      </c>
      <c r="AH84" s="52" t="str">
        <f>IF($I84="","",基本データ!$C$14)</f>
        <v/>
      </c>
      <c r="AI84" s="329"/>
      <c r="AJ84" s="329"/>
      <c r="AK84" s="330"/>
    </row>
    <row r="85" spans="1:37" ht="18" customHeight="1" x14ac:dyDescent="0.3">
      <c r="A85" s="53">
        <v>80</v>
      </c>
      <c r="B85" s="327"/>
      <c r="C85" s="327"/>
      <c r="D85" s="39" t="str">
        <f>IF(I85="","",VLOOKUP(I85,参照ﾃｰﾌﾞﾙ!$A$5:$F$595,3,FALSE))</f>
        <v/>
      </c>
      <c r="E85" s="39" t="str">
        <f>IF(I85="","",VLOOKUP(I85,参照ﾃｰﾌﾞﾙ!$A$5:$F$595,5,FALSE))</f>
        <v/>
      </c>
      <c r="F85" s="159" t="str">
        <f>IF(J85="","",VLOOKUP(J85,参照ﾃｰﾌﾞﾙ!$H$5:$I$64,2))</f>
        <v/>
      </c>
      <c r="G85" s="51" t="str">
        <f>IF(K85="","",VLOOKUP(K85,参照ﾃｰﾌﾞﾙ!$W$6:$Y$7,2,FALSE))</f>
        <v/>
      </c>
      <c r="H85" s="328"/>
      <c r="I85" s="287"/>
      <c r="J85" s="190"/>
      <c r="K85" s="193"/>
      <c r="L85" s="198"/>
      <c r="M85" s="341" t="str">
        <f t="shared" si="2"/>
        <v/>
      </c>
      <c r="N85" s="199"/>
      <c r="O85" s="283"/>
      <c r="P85" s="197"/>
      <c r="Q85" s="197"/>
      <c r="R85" s="197"/>
      <c r="S85" s="197"/>
      <c r="T85" s="200"/>
      <c r="U85" s="272"/>
      <c r="V85" s="200"/>
      <c r="W85" s="200"/>
      <c r="X85" s="200"/>
      <c r="Y85" s="187"/>
      <c r="Z85" s="207"/>
      <c r="AA85" s="208"/>
      <c r="AB85" s="193"/>
      <c r="AC85" s="209"/>
      <c r="AD85" s="56" t="str">
        <f t="shared" si="3"/>
        <v xml:space="preserve"> </v>
      </c>
      <c r="AE85" s="52" t="str">
        <f>IF($T85="","JPN",VLOOKUP($T85,参照ﾃｰﾌﾞﾙ!$P$5:$R$223,3,FALSE))</f>
        <v>JPN</v>
      </c>
      <c r="AF85" s="52"/>
      <c r="AG85" s="52" t="str">
        <f>IF($I85="","",基本データ!$C$13)</f>
        <v/>
      </c>
      <c r="AH85" s="52" t="str">
        <f>IF($I85="","",基本データ!$C$14)</f>
        <v/>
      </c>
      <c r="AI85" s="329"/>
      <c r="AJ85" s="329"/>
      <c r="AK85" s="330"/>
    </row>
    <row r="86" spans="1:37" ht="18" customHeight="1" x14ac:dyDescent="0.3">
      <c r="A86" s="53">
        <v>81</v>
      </c>
      <c r="B86" s="327"/>
      <c r="C86" s="327"/>
      <c r="D86" s="39" t="str">
        <f>IF(I86="","",VLOOKUP(I86,参照ﾃｰﾌﾞﾙ!$A$5:$F$595,3,FALSE))</f>
        <v/>
      </c>
      <c r="E86" s="39" t="str">
        <f>IF(I86="","",VLOOKUP(I86,参照ﾃｰﾌﾞﾙ!$A$5:$F$595,5,FALSE))</f>
        <v/>
      </c>
      <c r="F86" s="159" t="str">
        <f>IF(J86="","",VLOOKUP(J86,参照ﾃｰﾌﾞﾙ!$H$5:$I$64,2))</f>
        <v/>
      </c>
      <c r="G86" s="51" t="str">
        <f>IF(K86="","",VLOOKUP(K86,参照ﾃｰﾌﾞﾙ!$W$6:$Y$7,2,FALSE))</f>
        <v/>
      </c>
      <c r="H86" s="328"/>
      <c r="I86" s="287"/>
      <c r="J86" s="190"/>
      <c r="K86" s="193"/>
      <c r="L86" s="198"/>
      <c r="M86" s="341" t="str">
        <f t="shared" si="2"/>
        <v/>
      </c>
      <c r="N86" s="199"/>
      <c r="O86" s="283"/>
      <c r="P86" s="197"/>
      <c r="Q86" s="197"/>
      <c r="R86" s="197"/>
      <c r="S86" s="197"/>
      <c r="T86" s="200"/>
      <c r="U86" s="272"/>
      <c r="V86" s="200"/>
      <c r="W86" s="200"/>
      <c r="X86" s="200"/>
      <c r="Y86" s="187"/>
      <c r="Z86" s="207"/>
      <c r="AA86" s="208"/>
      <c r="AB86" s="193"/>
      <c r="AC86" s="209"/>
      <c r="AD86" s="56" t="str">
        <f t="shared" si="3"/>
        <v xml:space="preserve"> </v>
      </c>
      <c r="AE86" s="52" t="str">
        <f>IF($T86="","JPN",VLOOKUP($T86,参照ﾃｰﾌﾞﾙ!$P$5:$R$223,3,FALSE))</f>
        <v>JPN</v>
      </c>
      <c r="AF86" s="52"/>
      <c r="AG86" s="52" t="str">
        <f>IF($I86="","",基本データ!$C$13)</f>
        <v/>
      </c>
      <c r="AH86" s="52" t="str">
        <f>IF($I86="","",基本データ!$C$14)</f>
        <v/>
      </c>
      <c r="AI86" s="329"/>
      <c r="AJ86" s="329"/>
      <c r="AK86" s="330"/>
    </row>
    <row r="87" spans="1:37" ht="18" customHeight="1" x14ac:dyDescent="0.3">
      <c r="A87" s="53">
        <v>82</v>
      </c>
      <c r="B87" s="327"/>
      <c r="C87" s="327"/>
      <c r="D87" s="39" t="str">
        <f>IF(I87="","",VLOOKUP(I87,参照ﾃｰﾌﾞﾙ!$A$5:$F$595,3,FALSE))</f>
        <v/>
      </c>
      <c r="E87" s="39" t="str">
        <f>IF(I87="","",VLOOKUP(I87,参照ﾃｰﾌﾞﾙ!$A$5:$F$595,5,FALSE))</f>
        <v/>
      </c>
      <c r="F87" s="159" t="str">
        <f>IF(J87="","",VLOOKUP(J87,参照ﾃｰﾌﾞﾙ!$H$5:$I$64,2))</f>
        <v/>
      </c>
      <c r="G87" s="51" t="str">
        <f>IF(K87="","",VLOOKUP(K87,参照ﾃｰﾌﾞﾙ!$W$6:$Y$7,2,FALSE))</f>
        <v/>
      </c>
      <c r="H87" s="328"/>
      <c r="I87" s="287"/>
      <c r="J87" s="190"/>
      <c r="K87" s="193"/>
      <c r="L87" s="198"/>
      <c r="M87" s="341" t="str">
        <f t="shared" si="2"/>
        <v/>
      </c>
      <c r="N87" s="199"/>
      <c r="O87" s="283"/>
      <c r="P87" s="197"/>
      <c r="Q87" s="197"/>
      <c r="R87" s="197"/>
      <c r="S87" s="197"/>
      <c r="T87" s="200"/>
      <c r="U87" s="272"/>
      <c r="V87" s="200"/>
      <c r="W87" s="200"/>
      <c r="X87" s="200"/>
      <c r="Y87" s="187"/>
      <c r="Z87" s="207"/>
      <c r="AA87" s="208"/>
      <c r="AB87" s="193"/>
      <c r="AC87" s="209"/>
      <c r="AD87" s="56" t="str">
        <f t="shared" si="3"/>
        <v xml:space="preserve"> </v>
      </c>
      <c r="AE87" s="52" t="str">
        <f>IF($T87="","JPN",VLOOKUP($T87,参照ﾃｰﾌﾞﾙ!$P$5:$R$223,3,FALSE))</f>
        <v>JPN</v>
      </c>
      <c r="AF87" s="52"/>
      <c r="AG87" s="52" t="str">
        <f>IF($I87="","",基本データ!$C$13)</f>
        <v/>
      </c>
      <c r="AH87" s="52" t="str">
        <f>IF($I87="","",基本データ!$C$14)</f>
        <v/>
      </c>
      <c r="AI87" s="329"/>
      <c r="AJ87" s="329"/>
      <c r="AK87" s="330"/>
    </row>
    <row r="88" spans="1:37" ht="18" customHeight="1" x14ac:dyDescent="0.3">
      <c r="A88" s="53">
        <v>83</v>
      </c>
      <c r="B88" s="327"/>
      <c r="C88" s="327"/>
      <c r="D88" s="39" t="str">
        <f>IF(I88="","",VLOOKUP(I88,参照ﾃｰﾌﾞﾙ!$A$5:$F$595,3,FALSE))</f>
        <v/>
      </c>
      <c r="E88" s="39" t="str">
        <f>IF(I88="","",VLOOKUP(I88,参照ﾃｰﾌﾞﾙ!$A$5:$F$595,5,FALSE))</f>
        <v/>
      </c>
      <c r="F88" s="159" t="str">
        <f>IF(J88="","",VLOOKUP(J88,参照ﾃｰﾌﾞﾙ!$H$5:$I$64,2))</f>
        <v/>
      </c>
      <c r="G88" s="51" t="str">
        <f>IF(K88="","",VLOOKUP(K88,参照ﾃｰﾌﾞﾙ!$W$6:$Y$7,2,FALSE))</f>
        <v/>
      </c>
      <c r="H88" s="328"/>
      <c r="I88" s="287"/>
      <c r="J88" s="190"/>
      <c r="K88" s="193"/>
      <c r="L88" s="198"/>
      <c r="M88" s="341" t="str">
        <f t="shared" si="2"/>
        <v/>
      </c>
      <c r="N88" s="199"/>
      <c r="O88" s="283"/>
      <c r="P88" s="197"/>
      <c r="Q88" s="197"/>
      <c r="R88" s="197"/>
      <c r="S88" s="197"/>
      <c r="T88" s="200"/>
      <c r="U88" s="272"/>
      <c r="V88" s="200"/>
      <c r="W88" s="200"/>
      <c r="X88" s="200"/>
      <c r="Y88" s="187"/>
      <c r="Z88" s="207"/>
      <c r="AA88" s="208"/>
      <c r="AB88" s="193"/>
      <c r="AC88" s="209"/>
      <c r="AD88" s="56" t="str">
        <f t="shared" si="3"/>
        <v xml:space="preserve"> </v>
      </c>
      <c r="AE88" s="52" t="str">
        <f>IF($T88="","JPN",VLOOKUP($T88,参照ﾃｰﾌﾞﾙ!$P$5:$R$223,3,FALSE))</f>
        <v>JPN</v>
      </c>
      <c r="AF88" s="52"/>
      <c r="AG88" s="52" t="str">
        <f>IF($I88="","",基本データ!$C$13)</f>
        <v/>
      </c>
      <c r="AH88" s="52" t="str">
        <f>IF($I88="","",基本データ!$C$14)</f>
        <v/>
      </c>
      <c r="AI88" s="329"/>
      <c r="AJ88" s="329"/>
      <c r="AK88" s="330"/>
    </row>
    <row r="89" spans="1:37" ht="18" customHeight="1" x14ac:dyDescent="0.3">
      <c r="A89" s="53">
        <v>84</v>
      </c>
      <c r="B89" s="327"/>
      <c r="C89" s="327"/>
      <c r="D89" s="39" t="str">
        <f>IF(I89="","",VLOOKUP(I89,参照ﾃｰﾌﾞﾙ!$A$5:$F$595,3,FALSE))</f>
        <v/>
      </c>
      <c r="E89" s="39" t="str">
        <f>IF(I89="","",VLOOKUP(I89,参照ﾃｰﾌﾞﾙ!$A$5:$F$595,5,FALSE))</f>
        <v/>
      </c>
      <c r="F89" s="159" t="str">
        <f>IF(J89="","",VLOOKUP(J89,参照ﾃｰﾌﾞﾙ!$H$5:$I$64,2))</f>
        <v/>
      </c>
      <c r="G89" s="51" t="str">
        <f>IF(K89="","",VLOOKUP(K89,参照ﾃｰﾌﾞﾙ!$W$6:$Y$7,2,FALSE))</f>
        <v/>
      </c>
      <c r="H89" s="328"/>
      <c r="I89" s="287"/>
      <c r="J89" s="190"/>
      <c r="K89" s="193"/>
      <c r="L89" s="198"/>
      <c r="M89" s="341" t="str">
        <f t="shared" si="2"/>
        <v/>
      </c>
      <c r="N89" s="199"/>
      <c r="O89" s="283"/>
      <c r="P89" s="197"/>
      <c r="Q89" s="197"/>
      <c r="R89" s="197"/>
      <c r="S89" s="197"/>
      <c r="T89" s="200"/>
      <c r="U89" s="272"/>
      <c r="V89" s="200"/>
      <c r="W89" s="200"/>
      <c r="X89" s="200"/>
      <c r="Y89" s="187"/>
      <c r="Z89" s="207"/>
      <c r="AA89" s="208"/>
      <c r="AB89" s="193"/>
      <c r="AC89" s="209"/>
      <c r="AD89" s="56" t="str">
        <f t="shared" si="3"/>
        <v xml:space="preserve"> </v>
      </c>
      <c r="AE89" s="52" t="str">
        <f>IF($T89="","JPN",VLOOKUP($T89,参照ﾃｰﾌﾞﾙ!$P$5:$R$223,3,FALSE))</f>
        <v>JPN</v>
      </c>
      <c r="AF89" s="52"/>
      <c r="AG89" s="52" t="str">
        <f>IF($I89="","",基本データ!$C$13)</f>
        <v/>
      </c>
      <c r="AH89" s="52" t="str">
        <f>IF($I89="","",基本データ!$C$14)</f>
        <v/>
      </c>
      <c r="AI89" s="329"/>
      <c r="AJ89" s="329"/>
      <c r="AK89" s="330"/>
    </row>
    <row r="90" spans="1:37" ht="18" customHeight="1" x14ac:dyDescent="0.3">
      <c r="A90" s="53">
        <v>85</v>
      </c>
      <c r="B90" s="327"/>
      <c r="C90" s="327"/>
      <c r="D90" s="39" t="str">
        <f>IF(I90="","",VLOOKUP(I90,参照ﾃｰﾌﾞﾙ!$A$5:$F$595,3,FALSE))</f>
        <v/>
      </c>
      <c r="E90" s="39" t="str">
        <f>IF(I90="","",VLOOKUP(I90,参照ﾃｰﾌﾞﾙ!$A$5:$F$595,5,FALSE))</f>
        <v/>
      </c>
      <c r="F90" s="159" t="str">
        <f>IF(J90="","",VLOOKUP(J90,参照ﾃｰﾌﾞﾙ!$H$5:$I$64,2))</f>
        <v/>
      </c>
      <c r="G90" s="51" t="str">
        <f>IF(K90="","",VLOOKUP(K90,参照ﾃｰﾌﾞﾙ!$W$6:$Y$7,2,FALSE))</f>
        <v/>
      </c>
      <c r="H90" s="328"/>
      <c r="I90" s="287"/>
      <c r="J90" s="190"/>
      <c r="K90" s="193"/>
      <c r="L90" s="198"/>
      <c r="M90" s="341" t="str">
        <f t="shared" si="2"/>
        <v/>
      </c>
      <c r="N90" s="199"/>
      <c r="O90" s="283"/>
      <c r="P90" s="197"/>
      <c r="Q90" s="197"/>
      <c r="R90" s="197"/>
      <c r="S90" s="197"/>
      <c r="T90" s="200"/>
      <c r="U90" s="272"/>
      <c r="V90" s="200"/>
      <c r="W90" s="200"/>
      <c r="X90" s="200"/>
      <c r="Y90" s="187"/>
      <c r="Z90" s="207"/>
      <c r="AA90" s="208"/>
      <c r="AB90" s="193"/>
      <c r="AC90" s="209"/>
      <c r="AD90" s="56" t="str">
        <f t="shared" si="3"/>
        <v xml:space="preserve"> </v>
      </c>
      <c r="AE90" s="52" t="str">
        <f>IF($T90="","JPN",VLOOKUP($T90,参照ﾃｰﾌﾞﾙ!$P$5:$R$223,3,FALSE))</f>
        <v>JPN</v>
      </c>
      <c r="AF90" s="52"/>
      <c r="AG90" s="52" t="str">
        <f>IF($I90="","",基本データ!$C$13)</f>
        <v/>
      </c>
      <c r="AH90" s="52" t="str">
        <f>IF($I90="","",基本データ!$C$14)</f>
        <v/>
      </c>
      <c r="AI90" s="329"/>
      <c r="AJ90" s="329"/>
      <c r="AK90" s="330"/>
    </row>
    <row r="91" spans="1:37" ht="18" customHeight="1" x14ac:dyDescent="0.3">
      <c r="A91" s="53">
        <v>86</v>
      </c>
      <c r="B91" s="327"/>
      <c r="C91" s="327"/>
      <c r="D91" s="39" t="str">
        <f>IF(I91="","",VLOOKUP(I91,参照ﾃｰﾌﾞﾙ!$A$5:$F$595,3,FALSE))</f>
        <v/>
      </c>
      <c r="E91" s="39" t="str">
        <f>IF(I91="","",VLOOKUP(I91,参照ﾃｰﾌﾞﾙ!$A$5:$F$595,5,FALSE))</f>
        <v/>
      </c>
      <c r="F91" s="159" t="str">
        <f>IF(J91="","",VLOOKUP(J91,参照ﾃｰﾌﾞﾙ!$H$5:$I$64,2))</f>
        <v/>
      </c>
      <c r="G91" s="51" t="str">
        <f>IF(K91="","",VLOOKUP(K91,参照ﾃｰﾌﾞﾙ!$W$6:$Y$7,2,FALSE))</f>
        <v/>
      </c>
      <c r="H91" s="328"/>
      <c r="I91" s="287"/>
      <c r="J91" s="190"/>
      <c r="K91" s="193"/>
      <c r="L91" s="198"/>
      <c r="M91" s="341" t="str">
        <f t="shared" si="2"/>
        <v/>
      </c>
      <c r="N91" s="199"/>
      <c r="O91" s="283"/>
      <c r="P91" s="197"/>
      <c r="Q91" s="197"/>
      <c r="R91" s="197"/>
      <c r="S91" s="197"/>
      <c r="T91" s="200"/>
      <c r="U91" s="272"/>
      <c r="V91" s="200"/>
      <c r="W91" s="200"/>
      <c r="X91" s="200"/>
      <c r="Y91" s="187"/>
      <c r="Z91" s="207"/>
      <c r="AA91" s="208"/>
      <c r="AB91" s="193"/>
      <c r="AC91" s="209"/>
      <c r="AD91" s="56" t="str">
        <f t="shared" si="3"/>
        <v xml:space="preserve"> </v>
      </c>
      <c r="AE91" s="52" t="str">
        <f>IF($T91="","JPN",VLOOKUP($T91,参照ﾃｰﾌﾞﾙ!$P$5:$R$223,3,FALSE))</f>
        <v>JPN</v>
      </c>
      <c r="AF91" s="52"/>
      <c r="AG91" s="52" t="str">
        <f>IF($I91="","",基本データ!$C$13)</f>
        <v/>
      </c>
      <c r="AH91" s="52" t="str">
        <f>IF($I91="","",基本データ!$C$14)</f>
        <v/>
      </c>
      <c r="AI91" s="329"/>
      <c r="AJ91" s="329"/>
      <c r="AK91" s="330"/>
    </row>
    <row r="92" spans="1:37" ht="18" customHeight="1" x14ac:dyDescent="0.3">
      <c r="A92" s="53">
        <v>87</v>
      </c>
      <c r="B92" s="327"/>
      <c r="C92" s="327"/>
      <c r="D92" s="39" t="str">
        <f>IF(I92="","",VLOOKUP(I92,参照ﾃｰﾌﾞﾙ!$A$5:$F$595,3,FALSE))</f>
        <v/>
      </c>
      <c r="E92" s="39" t="str">
        <f>IF(I92="","",VLOOKUP(I92,参照ﾃｰﾌﾞﾙ!$A$5:$F$595,5,FALSE))</f>
        <v/>
      </c>
      <c r="F92" s="159" t="str">
        <f>IF(J92="","",VLOOKUP(J92,参照ﾃｰﾌﾞﾙ!$H$5:$I$64,2))</f>
        <v/>
      </c>
      <c r="G92" s="51" t="str">
        <f>IF(K92="","",VLOOKUP(K92,参照ﾃｰﾌﾞﾙ!$W$6:$Y$7,2,FALSE))</f>
        <v/>
      </c>
      <c r="H92" s="328"/>
      <c r="I92" s="287"/>
      <c r="J92" s="190"/>
      <c r="K92" s="193"/>
      <c r="L92" s="198"/>
      <c r="M92" s="341" t="str">
        <f t="shared" si="2"/>
        <v/>
      </c>
      <c r="N92" s="199"/>
      <c r="O92" s="283"/>
      <c r="P92" s="197"/>
      <c r="Q92" s="197"/>
      <c r="R92" s="197"/>
      <c r="S92" s="197"/>
      <c r="T92" s="200"/>
      <c r="U92" s="272"/>
      <c r="V92" s="200"/>
      <c r="W92" s="200"/>
      <c r="X92" s="200"/>
      <c r="Y92" s="187"/>
      <c r="Z92" s="207"/>
      <c r="AA92" s="208"/>
      <c r="AB92" s="193"/>
      <c r="AC92" s="209"/>
      <c r="AD92" s="56" t="str">
        <f t="shared" si="3"/>
        <v xml:space="preserve"> </v>
      </c>
      <c r="AE92" s="52" t="str">
        <f>IF($T92="","JPN",VLOOKUP($T92,参照ﾃｰﾌﾞﾙ!$P$5:$R$223,3,FALSE))</f>
        <v>JPN</v>
      </c>
      <c r="AF92" s="52"/>
      <c r="AG92" s="52" t="str">
        <f>IF($I92="","",基本データ!$C$13)</f>
        <v/>
      </c>
      <c r="AH92" s="52" t="str">
        <f>IF($I92="","",基本データ!$C$14)</f>
        <v/>
      </c>
      <c r="AI92" s="329"/>
      <c r="AJ92" s="329"/>
      <c r="AK92" s="330"/>
    </row>
    <row r="93" spans="1:37" ht="18" customHeight="1" x14ac:dyDescent="0.3">
      <c r="A93" s="53">
        <v>88</v>
      </c>
      <c r="B93" s="327"/>
      <c r="C93" s="327"/>
      <c r="D93" s="39" t="str">
        <f>IF(I93="","",VLOOKUP(I93,参照ﾃｰﾌﾞﾙ!$A$5:$F$595,3,FALSE))</f>
        <v/>
      </c>
      <c r="E93" s="39" t="str">
        <f>IF(I93="","",VLOOKUP(I93,参照ﾃｰﾌﾞﾙ!$A$5:$F$595,5,FALSE))</f>
        <v/>
      </c>
      <c r="F93" s="159" t="str">
        <f>IF(J93="","",VLOOKUP(J93,参照ﾃｰﾌﾞﾙ!$H$5:$I$64,2))</f>
        <v/>
      </c>
      <c r="G93" s="51" t="str">
        <f>IF(K93="","",VLOOKUP(K93,参照ﾃｰﾌﾞﾙ!$W$6:$Y$7,2,FALSE))</f>
        <v/>
      </c>
      <c r="H93" s="328"/>
      <c r="I93" s="287"/>
      <c r="J93" s="190"/>
      <c r="K93" s="193"/>
      <c r="L93" s="198"/>
      <c r="M93" s="341" t="str">
        <f t="shared" si="2"/>
        <v/>
      </c>
      <c r="N93" s="199"/>
      <c r="O93" s="283"/>
      <c r="P93" s="197"/>
      <c r="Q93" s="197"/>
      <c r="R93" s="197"/>
      <c r="S93" s="197"/>
      <c r="T93" s="200"/>
      <c r="U93" s="272"/>
      <c r="V93" s="200"/>
      <c r="W93" s="200"/>
      <c r="X93" s="200"/>
      <c r="Y93" s="187"/>
      <c r="Z93" s="207"/>
      <c r="AA93" s="208"/>
      <c r="AB93" s="193"/>
      <c r="AC93" s="209"/>
      <c r="AD93" s="56" t="str">
        <f t="shared" si="3"/>
        <v xml:space="preserve"> </v>
      </c>
      <c r="AE93" s="52" t="str">
        <f>IF($T93="","JPN",VLOOKUP($T93,参照ﾃｰﾌﾞﾙ!$P$5:$R$223,3,FALSE))</f>
        <v>JPN</v>
      </c>
      <c r="AF93" s="52"/>
      <c r="AG93" s="52" t="str">
        <f>IF($I93="","",基本データ!$C$13)</f>
        <v/>
      </c>
      <c r="AH93" s="52" t="str">
        <f>IF($I93="","",基本データ!$C$14)</f>
        <v/>
      </c>
      <c r="AI93" s="329"/>
      <c r="AJ93" s="329"/>
      <c r="AK93" s="330"/>
    </row>
    <row r="94" spans="1:37" ht="18" customHeight="1" x14ac:dyDescent="0.3">
      <c r="A94" s="53">
        <v>89</v>
      </c>
      <c r="B94" s="327"/>
      <c r="C94" s="327"/>
      <c r="D94" s="39" t="str">
        <f>IF(I94="","",VLOOKUP(I94,参照ﾃｰﾌﾞﾙ!$A$5:$F$595,3,FALSE))</f>
        <v/>
      </c>
      <c r="E94" s="39" t="str">
        <f>IF(I94="","",VLOOKUP(I94,参照ﾃｰﾌﾞﾙ!$A$5:$F$595,5,FALSE))</f>
        <v/>
      </c>
      <c r="F94" s="159" t="str">
        <f>IF(J94="","",VLOOKUP(J94,参照ﾃｰﾌﾞﾙ!$H$5:$I$64,2))</f>
        <v/>
      </c>
      <c r="G94" s="51" t="str">
        <f>IF(K94="","",VLOOKUP(K94,参照ﾃｰﾌﾞﾙ!$W$6:$Y$7,2,FALSE))</f>
        <v/>
      </c>
      <c r="H94" s="328"/>
      <c r="I94" s="287"/>
      <c r="J94" s="190"/>
      <c r="K94" s="193"/>
      <c r="L94" s="198"/>
      <c r="M94" s="341" t="str">
        <f t="shared" si="2"/>
        <v/>
      </c>
      <c r="N94" s="199"/>
      <c r="O94" s="283"/>
      <c r="P94" s="197"/>
      <c r="Q94" s="197"/>
      <c r="R94" s="197"/>
      <c r="S94" s="197"/>
      <c r="T94" s="200"/>
      <c r="U94" s="272"/>
      <c r="V94" s="200"/>
      <c r="W94" s="200"/>
      <c r="X94" s="200"/>
      <c r="Y94" s="187"/>
      <c r="Z94" s="207"/>
      <c r="AA94" s="208"/>
      <c r="AB94" s="193"/>
      <c r="AC94" s="209"/>
      <c r="AD94" s="56" t="str">
        <f t="shared" si="3"/>
        <v xml:space="preserve"> </v>
      </c>
      <c r="AE94" s="52" t="str">
        <f>IF($T94="","JPN",VLOOKUP($T94,参照ﾃｰﾌﾞﾙ!$P$5:$R$223,3,FALSE))</f>
        <v>JPN</v>
      </c>
      <c r="AF94" s="52"/>
      <c r="AG94" s="52" t="str">
        <f>IF($I94="","",基本データ!$C$13)</f>
        <v/>
      </c>
      <c r="AH94" s="52" t="str">
        <f>IF($I94="","",基本データ!$C$14)</f>
        <v/>
      </c>
      <c r="AI94" s="329"/>
      <c r="AJ94" s="329"/>
      <c r="AK94" s="330"/>
    </row>
    <row r="95" spans="1:37" ht="18" customHeight="1" x14ac:dyDescent="0.3">
      <c r="A95" s="53">
        <v>90</v>
      </c>
      <c r="B95" s="327"/>
      <c r="C95" s="327"/>
      <c r="D95" s="39" t="str">
        <f>IF(I95="","",VLOOKUP(I95,参照ﾃｰﾌﾞﾙ!$A$5:$F$595,3,FALSE))</f>
        <v/>
      </c>
      <c r="E95" s="39" t="str">
        <f>IF(I95="","",VLOOKUP(I95,参照ﾃｰﾌﾞﾙ!$A$5:$F$595,5,FALSE))</f>
        <v/>
      </c>
      <c r="F95" s="159" t="str">
        <f>IF(J95="","",VLOOKUP(J95,参照ﾃｰﾌﾞﾙ!$H$5:$I$64,2))</f>
        <v/>
      </c>
      <c r="G95" s="51" t="str">
        <f>IF(K95="","",VLOOKUP(K95,参照ﾃｰﾌﾞﾙ!$W$6:$Y$7,2,FALSE))</f>
        <v/>
      </c>
      <c r="H95" s="328"/>
      <c r="I95" s="287"/>
      <c r="J95" s="190"/>
      <c r="K95" s="193"/>
      <c r="L95" s="198"/>
      <c r="M95" s="341" t="str">
        <f t="shared" si="2"/>
        <v/>
      </c>
      <c r="N95" s="199"/>
      <c r="O95" s="283"/>
      <c r="P95" s="197"/>
      <c r="Q95" s="197"/>
      <c r="R95" s="197"/>
      <c r="S95" s="197"/>
      <c r="T95" s="200"/>
      <c r="U95" s="272"/>
      <c r="V95" s="200"/>
      <c r="W95" s="200"/>
      <c r="X95" s="200"/>
      <c r="Y95" s="187"/>
      <c r="Z95" s="207"/>
      <c r="AA95" s="208"/>
      <c r="AB95" s="193"/>
      <c r="AC95" s="209"/>
      <c r="AD95" s="56" t="str">
        <f t="shared" si="3"/>
        <v xml:space="preserve"> </v>
      </c>
      <c r="AE95" s="52" t="str">
        <f>IF($T95="","JPN",VLOOKUP($T95,参照ﾃｰﾌﾞﾙ!$P$5:$R$223,3,FALSE))</f>
        <v>JPN</v>
      </c>
      <c r="AF95" s="52"/>
      <c r="AG95" s="52" t="str">
        <f>IF($I95="","",基本データ!$C$13)</f>
        <v/>
      </c>
      <c r="AH95" s="52" t="str">
        <f>IF($I95="","",基本データ!$C$14)</f>
        <v/>
      </c>
      <c r="AI95" s="329"/>
      <c r="AJ95" s="329"/>
      <c r="AK95" s="330"/>
    </row>
    <row r="96" spans="1:37" ht="18" customHeight="1" x14ac:dyDescent="0.3">
      <c r="A96" s="53">
        <v>91</v>
      </c>
      <c r="B96" s="327"/>
      <c r="C96" s="327"/>
      <c r="D96" s="39" t="str">
        <f>IF(I96="","",VLOOKUP(I96,参照ﾃｰﾌﾞﾙ!$A$5:$F$595,3,FALSE))</f>
        <v/>
      </c>
      <c r="E96" s="39" t="str">
        <f>IF(I96="","",VLOOKUP(I96,参照ﾃｰﾌﾞﾙ!$A$5:$F$595,5,FALSE))</f>
        <v/>
      </c>
      <c r="F96" s="159" t="str">
        <f>IF(J96="","",VLOOKUP(J96,参照ﾃｰﾌﾞﾙ!$H$5:$I$64,2))</f>
        <v/>
      </c>
      <c r="G96" s="51" t="str">
        <f>IF(K96="","",VLOOKUP(K96,参照ﾃｰﾌﾞﾙ!$W$6:$Y$7,2,FALSE))</f>
        <v/>
      </c>
      <c r="H96" s="328"/>
      <c r="I96" s="287"/>
      <c r="J96" s="190"/>
      <c r="K96" s="193"/>
      <c r="L96" s="198"/>
      <c r="M96" s="341" t="str">
        <f t="shared" si="2"/>
        <v/>
      </c>
      <c r="N96" s="199"/>
      <c r="O96" s="283"/>
      <c r="P96" s="197"/>
      <c r="Q96" s="197"/>
      <c r="R96" s="197"/>
      <c r="S96" s="197"/>
      <c r="T96" s="200"/>
      <c r="U96" s="272"/>
      <c r="V96" s="200"/>
      <c r="W96" s="200"/>
      <c r="X96" s="200"/>
      <c r="Y96" s="187"/>
      <c r="Z96" s="207"/>
      <c r="AA96" s="208"/>
      <c r="AB96" s="193"/>
      <c r="AC96" s="209"/>
      <c r="AD96" s="56" t="str">
        <f t="shared" si="3"/>
        <v xml:space="preserve"> </v>
      </c>
      <c r="AE96" s="52" t="str">
        <f>IF($T96="","JPN",VLOOKUP($T96,参照ﾃｰﾌﾞﾙ!$P$5:$R$223,3,FALSE))</f>
        <v>JPN</v>
      </c>
      <c r="AF96" s="52"/>
      <c r="AG96" s="52" t="str">
        <f>IF($I96="","",基本データ!$C$13)</f>
        <v/>
      </c>
      <c r="AH96" s="52" t="str">
        <f>IF($I96="","",基本データ!$C$14)</f>
        <v/>
      </c>
      <c r="AI96" s="329"/>
      <c r="AJ96" s="329"/>
      <c r="AK96" s="330"/>
    </row>
    <row r="97" spans="1:37" ht="18" customHeight="1" x14ac:dyDescent="0.3">
      <c r="A97" s="53">
        <v>92</v>
      </c>
      <c r="B97" s="327"/>
      <c r="C97" s="327"/>
      <c r="D97" s="39" t="str">
        <f>IF(I97="","",VLOOKUP(I97,参照ﾃｰﾌﾞﾙ!$A$5:$F$595,3,FALSE))</f>
        <v/>
      </c>
      <c r="E97" s="39" t="str">
        <f>IF(I97="","",VLOOKUP(I97,参照ﾃｰﾌﾞﾙ!$A$5:$F$595,5,FALSE))</f>
        <v/>
      </c>
      <c r="F97" s="159" t="str">
        <f>IF(J97="","",VLOOKUP(J97,参照ﾃｰﾌﾞﾙ!$H$5:$I$64,2))</f>
        <v/>
      </c>
      <c r="G97" s="51" t="str">
        <f>IF(K97="","",VLOOKUP(K97,参照ﾃｰﾌﾞﾙ!$W$6:$Y$7,2,FALSE))</f>
        <v/>
      </c>
      <c r="H97" s="328"/>
      <c r="I97" s="287"/>
      <c r="J97" s="190"/>
      <c r="K97" s="193"/>
      <c r="L97" s="198"/>
      <c r="M97" s="341" t="str">
        <f t="shared" si="2"/>
        <v/>
      </c>
      <c r="N97" s="199"/>
      <c r="O97" s="283"/>
      <c r="P97" s="197"/>
      <c r="Q97" s="197"/>
      <c r="R97" s="197"/>
      <c r="S97" s="197"/>
      <c r="T97" s="200"/>
      <c r="U97" s="272"/>
      <c r="V97" s="200"/>
      <c r="W97" s="200"/>
      <c r="X97" s="200"/>
      <c r="Y97" s="187"/>
      <c r="Z97" s="207"/>
      <c r="AA97" s="208"/>
      <c r="AB97" s="193"/>
      <c r="AC97" s="209"/>
      <c r="AD97" s="56" t="str">
        <f t="shared" si="3"/>
        <v xml:space="preserve"> </v>
      </c>
      <c r="AE97" s="52" t="str">
        <f>IF($T97="","JPN",VLOOKUP($T97,参照ﾃｰﾌﾞﾙ!$P$5:$R$223,3,FALSE))</f>
        <v>JPN</v>
      </c>
      <c r="AF97" s="52"/>
      <c r="AG97" s="52" t="str">
        <f>IF($I97="","",基本データ!$C$13)</f>
        <v/>
      </c>
      <c r="AH97" s="52" t="str">
        <f>IF($I97="","",基本データ!$C$14)</f>
        <v/>
      </c>
      <c r="AI97" s="329"/>
      <c r="AJ97" s="329"/>
      <c r="AK97" s="330"/>
    </row>
    <row r="98" spans="1:37" ht="18" customHeight="1" x14ac:dyDescent="0.3">
      <c r="A98" s="53">
        <v>93</v>
      </c>
      <c r="B98" s="327"/>
      <c r="C98" s="327"/>
      <c r="D98" s="39" t="str">
        <f>IF(I98="","",VLOOKUP(I98,参照ﾃｰﾌﾞﾙ!$A$5:$F$595,3,FALSE))</f>
        <v/>
      </c>
      <c r="E98" s="39" t="str">
        <f>IF(I98="","",VLOOKUP(I98,参照ﾃｰﾌﾞﾙ!$A$5:$F$595,5,FALSE))</f>
        <v/>
      </c>
      <c r="F98" s="159" t="str">
        <f>IF(J98="","",VLOOKUP(J98,参照ﾃｰﾌﾞﾙ!$H$5:$I$64,2))</f>
        <v/>
      </c>
      <c r="G98" s="51" t="str">
        <f>IF(K98="","",VLOOKUP(K98,参照ﾃｰﾌﾞﾙ!$W$6:$Y$7,2,FALSE))</f>
        <v/>
      </c>
      <c r="H98" s="328"/>
      <c r="I98" s="287"/>
      <c r="J98" s="190"/>
      <c r="K98" s="193"/>
      <c r="L98" s="198"/>
      <c r="M98" s="341" t="str">
        <f t="shared" si="2"/>
        <v/>
      </c>
      <c r="N98" s="199"/>
      <c r="O98" s="283"/>
      <c r="P98" s="197"/>
      <c r="Q98" s="197"/>
      <c r="R98" s="197"/>
      <c r="S98" s="197"/>
      <c r="T98" s="200"/>
      <c r="U98" s="272"/>
      <c r="V98" s="200"/>
      <c r="W98" s="200"/>
      <c r="X98" s="200"/>
      <c r="Y98" s="187"/>
      <c r="Z98" s="207"/>
      <c r="AA98" s="208"/>
      <c r="AB98" s="193"/>
      <c r="AC98" s="209"/>
      <c r="AD98" s="56" t="str">
        <f t="shared" si="3"/>
        <v xml:space="preserve"> </v>
      </c>
      <c r="AE98" s="52" t="str">
        <f>IF($T98="","JPN",VLOOKUP($T98,参照ﾃｰﾌﾞﾙ!$P$5:$R$223,3,FALSE))</f>
        <v>JPN</v>
      </c>
      <c r="AF98" s="52"/>
      <c r="AG98" s="52" t="str">
        <f>IF($I98="","",基本データ!$C$13)</f>
        <v/>
      </c>
      <c r="AH98" s="52" t="str">
        <f>IF($I98="","",基本データ!$C$14)</f>
        <v/>
      </c>
      <c r="AI98" s="329"/>
      <c r="AJ98" s="329"/>
      <c r="AK98" s="330"/>
    </row>
    <row r="99" spans="1:37" ht="18" customHeight="1" x14ac:dyDescent="0.3">
      <c r="A99" s="53">
        <v>94</v>
      </c>
      <c r="B99" s="327"/>
      <c r="C99" s="327"/>
      <c r="D99" s="39" t="str">
        <f>IF(I99="","",VLOOKUP(I99,参照ﾃｰﾌﾞﾙ!$A$5:$F$595,3,FALSE))</f>
        <v/>
      </c>
      <c r="E99" s="39" t="str">
        <f>IF(I99="","",VLOOKUP(I99,参照ﾃｰﾌﾞﾙ!$A$5:$F$595,5,FALSE))</f>
        <v/>
      </c>
      <c r="F99" s="159" t="str">
        <f>IF(J99="","",VLOOKUP(J99,参照ﾃｰﾌﾞﾙ!$H$5:$I$64,2))</f>
        <v/>
      </c>
      <c r="G99" s="51" t="str">
        <f>IF(K99="","",VLOOKUP(K99,参照ﾃｰﾌﾞﾙ!$W$6:$Y$7,2,FALSE))</f>
        <v/>
      </c>
      <c r="H99" s="328"/>
      <c r="I99" s="287"/>
      <c r="J99" s="190"/>
      <c r="K99" s="193"/>
      <c r="L99" s="198"/>
      <c r="M99" s="341" t="str">
        <f t="shared" si="2"/>
        <v/>
      </c>
      <c r="N99" s="199"/>
      <c r="O99" s="283"/>
      <c r="P99" s="197"/>
      <c r="Q99" s="197"/>
      <c r="R99" s="197"/>
      <c r="S99" s="197"/>
      <c r="T99" s="200"/>
      <c r="U99" s="272"/>
      <c r="V99" s="200"/>
      <c r="W99" s="200"/>
      <c r="X99" s="200"/>
      <c r="Y99" s="187"/>
      <c r="Z99" s="207"/>
      <c r="AA99" s="208"/>
      <c r="AB99" s="193"/>
      <c r="AC99" s="209"/>
      <c r="AD99" s="56" t="str">
        <f t="shared" si="3"/>
        <v xml:space="preserve"> </v>
      </c>
      <c r="AE99" s="52" t="str">
        <f>IF($T99="","JPN",VLOOKUP($T99,参照ﾃｰﾌﾞﾙ!$P$5:$R$223,3,FALSE))</f>
        <v>JPN</v>
      </c>
      <c r="AF99" s="52"/>
      <c r="AG99" s="52" t="str">
        <f>IF($I99="","",基本データ!$C$13)</f>
        <v/>
      </c>
      <c r="AH99" s="52" t="str">
        <f>IF($I99="","",基本データ!$C$14)</f>
        <v/>
      </c>
      <c r="AI99" s="329"/>
      <c r="AJ99" s="329"/>
      <c r="AK99" s="330"/>
    </row>
    <row r="100" spans="1:37" ht="18" customHeight="1" x14ac:dyDescent="0.3">
      <c r="A100" s="53">
        <v>95</v>
      </c>
      <c r="B100" s="327"/>
      <c r="C100" s="327"/>
      <c r="D100" s="39" t="str">
        <f>IF(I100="","",VLOOKUP(I100,参照ﾃｰﾌﾞﾙ!$A$5:$F$595,3,FALSE))</f>
        <v/>
      </c>
      <c r="E100" s="39" t="str">
        <f>IF(I100="","",VLOOKUP(I100,参照ﾃｰﾌﾞﾙ!$A$5:$F$595,5,FALSE))</f>
        <v/>
      </c>
      <c r="F100" s="159" t="str">
        <f>IF(J100="","",VLOOKUP(J100,参照ﾃｰﾌﾞﾙ!$H$5:$I$64,2))</f>
        <v/>
      </c>
      <c r="G100" s="51" t="str">
        <f>IF(K100="","",VLOOKUP(K100,参照ﾃｰﾌﾞﾙ!$W$6:$Y$7,2,FALSE))</f>
        <v/>
      </c>
      <c r="H100" s="328"/>
      <c r="I100" s="287"/>
      <c r="J100" s="190"/>
      <c r="K100" s="193"/>
      <c r="L100" s="198"/>
      <c r="M100" s="341" t="str">
        <f t="shared" si="2"/>
        <v/>
      </c>
      <c r="N100" s="199"/>
      <c r="O100" s="283"/>
      <c r="P100" s="197"/>
      <c r="Q100" s="197"/>
      <c r="R100" s="197"/>
      <c r="S100" s="197"/>
      <c r="T100" s="200"/>
      <c r="U100" s="272"/>
      <c r="V100" s="200"/>
      <c r="W100" s="200"/>
      <c r="X100" s="200"/>
      <c r="Y100" s="187"/>
      <c r="Z100" s="207"/>
      <c r="AA100" s="208"/>
      <c r="AB100" s="193"/>
      <c r="AC100" s="209"/>
      <c r="AD100" s="56" t="str">
        <f t="shared" si="3"/>
        <v xml:space="preserve"> </v>
      </c>
      <c r="AE100" s="52" t="str">
        <f>IF($T100="","JPN",VLOOKUP($T100,参照ﾃｰﾌﾞﾙ!$P$5:$R$223,3,FALSE))</f>
        <v>JPN</v>
      </c>
      <c r="AF100" s="52"/>
      <c r="AG100" s="52" t="str">
        <f>IF($I100="","",基本データ!$C$13)</f>
        <v/>
      </c>
      <c r="AH100" s="52" t="str">
        <f>IF($I100="","",基本データ!$C$14)</f>
        <v/>
      </c>
      <c r="AI100" s="329"/>
      <c r="AJ100" s="329"/>
      <c r="AK100" s="330"/>
    </row>
    <row r="101" spans="1:37" ht="18" customHeight="1" x14ac:dyDescent="0.3">
      <c r="A101" s="53">
        <v>96</v>
      </c>
      <c r="B101" s="327"/>
      <c r="C101" s="327"/>
      <c r="D101" s="39" t="str">
        <f>IF(I101="","",VLOOKUP(I101,参照ﾃｰﾌﾞﾙ!$A$5:$F$595,3,FALSE))</f>
        <v/>
      </c>
      <c r="E101" s="39" t="str">
        <f>IF(I101="","",VLOOKUP(I101,参照ﾃｰﾌﾞﾙ!$A$5:$F$595,5,FALSE))</f>
        <v/>
      </c>
      <c r="F101" s="159" t="str">
        <f>IF(J101="","",VLOOKUP(J101,参照ﾃｰﾌﾞﾙ!$H$5:$I$64,2))</f>
        <v/>
      </c>
      <c r="G101" s="51" t="str">
        <f>IF(K101="","",VLOOKUP(K101,参照ﾃｰﾌﾞﾙ!$W$6:$Y$7,2,FALSE))</f>
        <v/>
      </c>
      <c r="H101" s="328"/>
      <c r="I101" s="287"/>
      <c r="J101" s="190"/>
      <c r="K101" s="193"/>
      <c r="L101" s="198"/>
      <c r="M101" s="341" t="str">
        <f t="shared" si="2"/>
        <v/>
      </c>
      <c r="N101" s="199"/>
      <c r="O101" s="283"/>
      <c r="P101" s="197"/>
      <c r="Q101" s="197"/>
      <c r="R101" s="197"/>
      <c r="S101" s="197"/>
      <c r="T101" s="200"/>
      <c r="U101" s="272"/>
      <c r="V101" s="200"/>
      <c r="W101" s="200"/>
      <c r="X101" s="200"/>
      <c r="Y101" s="187"/>
      <c r="Z101" s="207"/>
      <c r="AA101" s="208"/>
      <c r="AB101" s="193"/>
      <c r="AC101" s="209"/>
      <c r="AD101" s="56" t="str">
        <f t="shared" si="3"/>
        <v xml:space="preserve"> </v>
      </c>
      <c r="AE101" s="52" t="str">
        <f>IF($T101="","JPN",VLOOKUP($T101,参照ﾃｰﾌﾞﾙ!$P$5:$R$223,3,FALSE))</f>
        <v>JPN</v>
      </c>
      <c r="AF101" s="52"/>
      <c r="AG101" s="52" t="str">
        <f>IF($I101="","",基本データ!$C$13)</f>
        <v/>
      </c>
      <c r="AH101" s="52" t="str">
        <f>IF($I101="","",基本データ!$C$14)</f>
        <v/>
      </c>
      <c r="AI101" s="329"/>
      <c r="AJ101" s="329"/>
      <c r="AK101" s="330"/>
    </row>
    <row r="102" spans="1:37" ht="18" customHeight="1" x14ac:dyDescent="0.3">
      <c r="A102" s="53">
        <v>97</v>
      </c>
      <c r="B102" s="327"/>
      <c r="C102" s="327"/>
      <c r="D102" s="39" t="str">
        <f>IF(I102="","",VLOOKUP(I102,参照ﾃｰﾌﾞﾙ!$A$5:$F$595,3,FALSE))</f>
        <v/>
      </c>
      <c r="E102" s="39" t="str">
        <f>IF(I102="","",VLOOKUP(I102,参照ﾃｰﾌﾞﾙ!$A$5:$F$595,5,FALSE))</f>
        <v/>
      </c>
      <c r="F102" s="159" t="str">
        <f>IF(J102="","",VLOOKUP(J102,参照ﾃｰﾌﾞﾙ!$H$5:$I$64,2))</f>
        <v/>
      </c>
      <c r="G102" s="51" t="str">
        <f>IF(K102="","",VLOOKUP(K102,参照ﾃｰﾌﾞﾙ!$W$6:$Y$7,2,FALSE))</f>
        <v/>
      </c>
      <c r="H102" s="328"/>
      <c r="I102" s="287"/>
      <c r="J102" s="190"/>
      <c r="K102" s="193"/>
      <c r="L102" s="198"/>
      <c r="M102" s="341" t="str">
        <f t="shared" si="2"/>
        <v/>
      </c>
      <c r="N102" s="199"/>
      <c r="O102" s="283"/>
      <c r="P102" s="197"/>
      <c r="Q102" s="197"/>
      <c r="R102" s="197"/>
      <c r="S102" s="197"/>
      <c r="T102" s="200"/>
      <c r="U102" s="272"/>
      <c r="V102" s="200"/>
      <c r="W102" s="200"/>
      <c r="X102" s="200"/>
      <c r="Y102" s="187"/>
      <c r="Z102" s="207"/>
      <c r="AA102" s="208"/>
      <c r="AB102" s="193"/>
      <c r="AC102" s="209"/>
      <c r="AD102" s="56" t="str">
        <f t="shared" si="3"/>
        <v xml:space="preserve"> </v>
      </c>
      <c r="AE102" s="52" t="str">
        <f>IF($T102="","JPN",VLOOKUP($T102,参照ﾃｰﾌﾞﾙ!$P$5:$R$223,3,FALSE))</f>
        <v>JPN</v>
      </c>
      <c r="AF102" s="52"/>
      <c r="AG102" s="52" t="str">
        <f>IF($I102="","",基本データ!$C$13)</f>
        <v/>
      </c>
      <c r="AH102" s="52" t="str">
        <f>IF($I102="","",基本データ!$C$14)</f>
        <v/>
      </c>
      <c r="AI102" s="329"/>
      <c r="AJ102" s="329"/>
      <c r="AK102" s="330"/>
    </row>
    <row r="103" spans="1:37" ht="18" customHeight="1" x14ac:dyDescent="0.3">
      <c r="A103" s="53">
        <v>98</v>
      </c>
      <c r="B103" s="327"/>
      <c r="C103" s="327"/>
      <c r="D103" s="39" t="str">
        <f>IF(I103="","",VLOOKUP(I103,参照ﾃｰﾌﾞﾙ!$A$5:$F$595,3,FALSE))</f>
        <v/>
      </c>
      <c r="E103" s="39" t="str">
        <f>IF(I103="","",VLOOKUP(I103,参照ﾃｰﾌﾞﾙ!$A$5:$F$595,5,FALSE))</f>
        <v/>
      </c>
      <c r="F103" s="159" t="str">
        <f>IF(J103="","",VLOOKUP(J103,参照ﾃｰﾌﾞﾙ!$H$5:$I$64,2))</f>
        <v/>
      </c>
      <c r="G103" s="51" t="str">
        <f>IF(K103="","",VLOOKUP(K103,参照ﾃｰﾌﾞﾙ!$W$6:$Y$7,2,FALSE))</f>
        <v/>
      </c>
      <c r="H103" s="328"/>
      <c r="I103" s="287"/>
      <c r="J103" s="190"/>
      <c r="K103" s="193"/>
      <c r="L103" s="198"/>
      <c r="M103" s="341" t="str">
        <f t="shared" si="2"/>
        <v/>
      </c>
      <c r="N103" s="199"/>
      <c r="O103" s="283"/>
      <c r="P103" s="197"/>
      <c r="Q103" s="197"/>
      <c r="R103" s="197"/>
      <c r="S103" s="197"/>
      <c r="T103" s="200"/>
      <c r="U103" s="272"/>
      <c r="V103" s="200"/>
      <c r="W103" s="200"/>
      <c r="X103" s="200"/>
      <c r="Y103" s="187"/>
      <c r="Z103" s="207"/>
      <c r="AA103" s="208"/>
      <c r="AB103" s="193"/>
      <c r="AC103" s="209"/>
      <c r="AD103" s="56" t="str">
        <f t="shared" si="3"/>
        <v xml:space="preserve"> </v>
      </c>
      <c r="AE103" s="52" t="str">
        <f>IF($T103="","JPN",VLOOKUP($T103,参照ﾃｰﾌﾞﾙ!$P$5:$R$223,3,FALSE))</f>
        <v>JPN</v>
      </c>
      <c r="AF103" s="52"/>
      <c r="AG103" s="52" t="str">
        <f>IF($I103="","",基本データ!$C$13)</f>
        <v/>
      </c>
      <c r="AH103" s="52" t="str">
        <f>IF($I103="","",基本データ!$C$14)</f>
        <v/>
      </c>
      <c r="AI103" s="329"/>
      <c r="AJ103" s="329"/>
      <c r="AK103" s="330"/>
    </row>
    <row r="104" spans="1:37" ht="18" customHeight="1" x14ac:dyDescent="0.3">
      <c r="A104" s="53">
        <v>99</v>
      </c>
      <c r="B104" s="327"/>
      <c r="C104" s="327"/>
      <c r="D104" s="39" t="str">
        <f>IF(I104="","",VLOOKUP(I104,参照ﾃｰﾌﾞﾙ!$A$5:$F$595,3,FALSE))</f>
        <v/>
      </c>
      <c r="E104" s="39" t="str">
        <f>IF(I104="","",VLOOKUP(I104,参照ﾃｰﾌﾞﾙ!$A$5:$F$595,5,FALSE))</f>
        <v/>
      </c>
      <c r="F104" s="159" t="str">
        <f>IF(J104="","",VLOOKUP(J104,参照ﾃｰﾌﾞﾙ!$H$5:$I$64,2))</f>
        <v/>
      </c>
      <c r="G104" s="51" t="str">
        <f>IF(K104="","",VLOOKUP(K104,参照ﾃｰﾌﾞﾙ!$W$6:$Y$7,2,FALSE))</f>
        <v/>
      </c>
      <c r="H104" s="328"/>
      <c r="I104" s="287"/>
      <c r="J104" s="190"/>
      <c r="K104" s="193"/>
      <c r="L104" s="198"/>
      <c r="M104" s="341" t="str">
        <f t="shared" si="2"/>
        <v/>
      </c>
      <c r="N104" s="199"/>
      <c r="O104" s="283"/>
      <c r="P104" s="197"/>
      <c r="Q104" s="197"/>
      <c r="R104" s="197"/>
      <c r="S104" s="197"/>
      <c r="T104" s="200"/>
      <c r="U104" s="272"/>
      <c r="V104" s="200"/>
      <c r="W104" s="200"/>
      <c r="X104" s="200"/>
      <c r="Y104" s="187"/>
      <c r="Z104" s="207"/>
      <c r="AA104" s="208"/>
      <c r="AB104" s="193"/>
      <c r="AC104" s="209"/>
      <c r="AD104" s="56" t="str">
        <f t="shared" si="3"/>
        <v xml:space="preserve"> </v>
      </c>
      <c r="AE104" s="52" t="str">
        <f>IF($T104="","JPN",VLOOKUP($T104,参照ﾃｰﾌﾞﾙ!$P$5:$R$223,3,FALSE))</f>
        <v>JPN</v>
      </c>
      <c r="AF104" s="52"/>
      <c r="AG104" s="52" t="str">
        <f>IF($I104="","",基本データ!$C$13)</f>
        <v/>
      </c>
      <c r="AH104" s="52" t="str">
        <f>IF($I104="","",基本データ!$C$14)</f>
        <v/>
      </c>
      <c r="AI104" s="329"/>
      <c r="AJ104" s="329"/>
      <c r="AK104" s="330"/>
    </row>
    <row r="105" spans="1:37" ht="18" customHeight="1" x14ac:dyDescent="0.3">
      <c r="A105" s="53">
        <v>100</v>
      </c>
      <c r="B105" s="327"/>
      <c r="C105" s="327"/>
      <c r="D105" s="39" t="str">
        <f>IF(I105="","",VLOOKUP(I105,参照ﾃｰﾌﾞﾙ!$A$5:$F$595,3,FALSE))</f>
        <v/>
      </c>
      <c r="E105" s="39" t="str">
        <f>IF(I105="","",VLOOKUP(I105,参照ﾃｰﾌﾞﾙ!$A$5:$F$595,5,FALSE))</f>
        <v/>
      </c>
      <c r="F105" s="159" t="str">
        <f>IF(J105="","",VLOOKUP(J105,参照ﾃｰﾌﾞﾙ!$H$5:$I$64,2))</f>
        <v/>
      </c>
      <c r="G105" s="51" t="str">
        <f>IF(K105="","",VLOOKUP(K105,参照ﾃｰﾌﾞﾙ!$W$6:$Y$7,2,FALSE))</f>
        <v/>
      </c>
      <c r="H105" s="328"/>
      <c r="I105" s="287"/>
      <c r="J105" s="190"/>
      <c r="K105" s="193"/>
      <c r="L105" s="198"/>
      <c r="M105" s="341" t="str">
        <f t="shared" si="2"/>
        <v/>
      </c>
      <c r="N105" s="199"/>
      <c r="O105" s="283"/>
      <c r="P105" s="197"/>
      <c r="Q105" s="197"/>
      <c r="R105" s="197"/>
      <c r="S105" s="197"/>
      <c r="T105" s="200"/>
      <c r="U105" s="272"/>
      <c r="V105" s="200"/>
      <c r="W105" s="200"/>
      <c r="X105" s="200"/>
      <c r="Y105" s="187"/>
      <c r="Z105" s="207"/>
      <c r="AA105" s="208"/>
      <c r="AB105" s="193"/>
      <c r="AC105" s="209"/>
      <c r="AD105" s="56" t="str">
        <f t="shared" si="3"/>
        <v xml:space="preserve"> </v>
      </c>
      <c r="AE105" s="52" t="str">
        <f>IF($T105="","JPN",VLOOKUP($T105,参照ﾃｰﾌﾞﾙ!$P$5:$R$223,3,FALSE))</f>
        <v>JPN</v>
      </c>
      <c r="AF105" s="52"/>
      <c r="AG105" s="52" t="str">
        <f>IF($I105="","",基本データ!$C$13)</f>
        <v/>
      </c>
      <c r="AH105" s="52" t="str">
        <f>IF($I105="","",基本データ!$C$14)</f>
        <v/>
      </c>
      <c r="AI105" s="329"/>
      <c r="AJ105" s="329"/>
      <c r="AK105" s="330"/>
    </row>
    <row r="106" spans="1:37" ht="18" customHeight="1" x14ac:dyDescent="0.3">
      <c r="A106" s="53">
        <v>101</v>
      </c>
      <c r="B106" s="327"/>
      <c r="C106" s="327"/>
      <c r="D106" s="39" t="str">
        <f>IF(I106="","",VLOOKUP(I106,参照ﾃｰﾌﾞﾙ!$A$5:$F$595,3,FALSE))</f>
        <v/>
      </c>
      <c r="E106" s="39" t="str">
        <f>IF(I106="","",VLOOKUP(I106,参照ﾃｰﾌﾞﾙ!$A$5:$F$595,5,FALSE))</f>
        <v/>
      </c>
      <c r="F106" s="159" t="str">
        <f>IF(J106="","",VLOOKUP(J106,参照ﾃｰﾌﾞﾙ!$H$5:$I$64,2))</f>
        <v/>
      </c>
      <c r="G106" s="51" t="str">
        <f>IF(K106="","",VLOOKUP(K106,参照ﾃｰﾌﾞﾙ!$W$6:$Y$7,2,FALSE))</f>
        <v/>
      </c>
      <c r="H106" s="328"/>
      <c r="I106" s="287"/>
      <c r="J106" s="190"/>
      <c r="K106" s="193"/>
      <c r="L106" s="198"/>
      <c r="M106" s="341" t="str">
        <f t="shared" si="2"/>
        <v/>
      </c>
      <c r="N106" s="199"/>
      <c r="O106" s="283"/>
      <c r="P106" s="197"/>
      <c r="Q106" s="197"/>
      <c r="R106" s="197"/>
      <c r="S106" s="197"/>
      <c r="T106" s="200"/>
      <c r="U106" s="272"/>
      <c r="V106" s="200"/>
      <c r="W106" s="200"/>
      <c r="X106" s="200"/>
      <c r="Y106" s="187"/>
      <c r="Z106" s="207"/>
      <c r="AA106" s="208"/>
      <c r="AB106" s="193"/>
      <c r="AC106" s="209"/>
      <c r="AD106" s="56" t="str">
        <f t="shared" si="3"/>
        <v xml:space="preserve"> </v>
      </c>
      <c r="AE106" s="52" t="str">
        <f>IF($T106="","JPN",VLOOKUP($T106,参照ﾃｰﾌﾞﾙ!$P$5:$R$223,3,FALSE))</f>
        <v>JPN</v>
      </c>
      <c r="AF106" s="52"/>
      <c r="AG106" s="52" t="str">
        <f>IF($I106="","",基本データ!$C$13)</f>
        <v/>
      </c>
      <c r="AH106" s="52" t="str">
        <f>IF($I106="","",基本データ!$C$14)</f>
        <v/>
      </c>
      <c r="AI106" s="329"/>
      <c r="AJ106" s="329"/>
      <c r="AK106" s="330"/>
    </row>
    <row r="107" spans="1:37" ht="18" customHeight="1" x14ac:dyDescent="0.3">
      <c r="A107" s="53">
        <v>102</v>
      </c>
      <c r="B107" s="327"/>
      <c r="C107" s="327"/>
      <c r="D107" s="39" t="str">
        <f>IF(I107="","",VLOOKUP(I107,参照ﾃｰﾌﾞﾙ!$A$5:$F$595,3,FALSE))</f>
        <v/>
      </c>
      <c r="E107" s="39" t="str">
        <f>IF(I107="","",VLOOKUP(I107,参照ﾃｰﾌﾞﾙ!$A$5:$F$595,5,FALSE))</f>
        <v/>
      </c>
      <c r="F107" s="159" t="str">
        <f>IF(J107="","",VLOOKUP(J107,参照ﾃｰﾌﾞﾙ!$H$5:$I$64,2))</f>
        <v/>
      </c>
      <c r="G107" s="51" t="str">
        <f>IF(K107="","",VLOOKUP(K107,参照ﾃｰﾌﾞﾙ!$W$6:$Y$7,2,FALSE))</f>
        <v/>
      </c>
      <c r="H107" s="328"/>
      <c r="I107" s="287"/>
      <c r="J107" s="190"/>
      <c r="K107" s="193"/>
      <c r="L107" s="198"/>
      <c r="M107" s="341" t="str">
        <f t="shared" si="2"/>
        <v/>
      </c>
      <c r="N107" s="199"/>
      <c r="O107" s="283"/>
      <c r="P107" s="197"/>
      <c r="Q107" s="197"/>
      <c r="R107" s="197"/>
      <c r="S107" s="197"/>
      <c r="T107" s="200"/>
      <c r="U107" s="272"/>
      <c r="V107" s="200"/>
      <c r="W107" s="200"/>
      <c r="X107" s="200"/>
      <c r="Y107" s="187"/>
      <c r="Z107" s="207"/>
      <c r="AA107" s="208"/>
      <c r="AB107" s="193"/>
      <c r="AC107" s="209"/>
      <c r="AD107" s="56" t="str">
        <f t="shared" si="3"/>
        <v xml:space="preserve"> </v>
      </c>
      <c r="AE107" s="52" t="str">
        <f>IF($T107="","JPN",VLOOKUP($T107,参照ﾃｰﾌﾞﾙ!$P$5:$R$223,3,FALSE))</f>
        <v>JPN</v>
      </c>
      <c r="AF107" s="52"/>
      <c r="AG107" s="52" t="str">
        <f>IF($I107="","",基本データ!$C$13)</f>
        <v/>
      </c>
      <c r="AH107" s="52" t="str">
        <f>IF($I107="","",基本データ!$C$14)</f>
        <v/>
      </c>
      <c r="AI107" s="329"/>
      <c r="AJ107" s="329"/>
      <c r="AK107" s="330"/>
    </row>
    <row r="108" spans="1:37" ht="18" customHeight="1" x14ac:dyDescent="0.3">
      <c r="A108" s="53">
        <v>103</v>
      </c>
      <c r="B108" s="327"/>
      <c r="C108" s="327"/>
      <c r="D108" s="39" t="str">
        <f>IF(I108="","",VLOOKUP(I108,参照ﾃｰﾌﾞﾙ!$A$5:$F$595,3,FALSE))</f>
        <v/>
      </c>
      <c r="E108" s="39" t="str">
        <f>IF(I108="","",VLOOKUP(I108,参照ﾃｰﾌﾞﾙ!$A$5:$F$595,5,FALSE))</f>
        <v/>
      </c>
      <c r="F108" s="159" t="str">
        <f>IF(J108="","",VLOOKUP(J108,参照ﾃｰﾌﾞﾙ!$H$5:$I$64,2))</f>
        <v/>
      </c>
      <c r="G108" s="51" t="str">
        <f>IF(K108="","",VLOOKUP(K108,参照ﾃｰﾌﾞﾙ!$W$6:$Y$7,2,FALSE))</f>
        <v/>
      </c>
      <c r="H108" s="328"/>
      <c r="I108" s="287"/>
      <c r="J108" s="190"/>
      <c r="K108" s="193"/>
      <c r="L108" s="198"/>
      <c r="M108" s="341" t="str">
        <f t="shared" si="2"/>
        <v/>
      </c>
      <c r="N108" s="199"/>
      <c r="O108" s="283"/>
      <c r="P108" s="197"/>
      <c r="Q108" s="197"/>
      <c r="R108" s="197"/>
      <c r="S108" s="197"/>
      <c r="T108" s="200"/>
      <c r="U108" s="272"/>
      <c r="V108" s="200"/>
      <c r="W108" s="200"/>
      <c r="X108" s="200"/>
      <c r="Y108" s="187"/>
      <c r="Z108" s="207"/>
      <c r="AA108" s="208"/>
      <c r="AB108" s="193"/>
      <c r="AC108" s="209"/>
      <c r="AD108" s="56" t="str">
        <f t="shared" si="3"/>
        <v xml:space="preserve"> </v>
      </c>
      <c r="AE108" s="52" t="str">
        <f>IF($T108="","JPN",VLOOKUP($T108,参照ﾃｰﾌﾞﾙ!$P$5:$R$223,3,FALSE))</f>
        <v>JPN</v>
      </c>
      <c r="AF108" s="52"/>
      <c r="AG108" s="52" t="str">
        <f>IF($I108="","",基本データ!$C$13)</f>
        <v/>
      </c>
      <c r="AH108" s="52" t="str">
        <f>IF($I108="","",基本データ!$C$14)</f>
        <v/>
      </c>
      <c r="AI108" s="329"/>
      <c r="AJ108" s="329"/>
      <c r="AK108" s="330"/>
    </row>
    <row r="109" spans="1:37" ht="18" customHeight="1" x14ac:dyDescent="0.3">
      <c r="A109" s="53">
        <v>104</v>
      </c>
      <c r="B109" s="327"/>
      <c r="C109" s="327"/>
      <c r="D109" s="39" t="str">
        <f>IF(I109="","",VLOOKUP(I109,参照ﾃｰﾌﾞﾙ!$A$5:$F$595,3,FALSE))</f>
        <v/>
      </c>
      <c r="E109" s="39" t="str">
        <f>IF(I109="","",VLOOKUP(I109,参照ﾃｰﾌﾞﾙ!$A$5:$F$595,5,FALSE))</f>
        <v/>
      </c>
      <c r="F109" s="159" t="str">
        <f>IF(J109="","",VLOOKUP(J109,参照ﾃｰﾌﾞﾙ!$H$5:$I$64,2))</f>
        <v/>
      </c>
      <c r="G109" s="51" t="str">
        <f>IF(K109="","",VLOOKUP(K109,参照ﾃｰﾌﾞﾙ!$W$6:$Y$7,2,FALSE))</f>
        <v/>
      </c>
      <c r="H109" s="328"/>
      <c r="I109" s="287"/>
      <c r="J109" s="190"/>
      <c r="K109" s="193"/>
      <c r="L109" s="198"/>
      <c r="M109" s="341" t="str">
        <f t="shared" si="2"/>
        <v/>
      </c>
      <c r="N109" s="199"/>
      <c r="O109" s="283"/>
      <c r="P109" s="197"/>
      <c r="Q109" s="197"/>
      <c r="R109" s="197"/>
      <c r="S109" s="197"/>
      <c r="T109" s="200"/>
      <c r="U109" s="272"/>
      <c r="V109" s="200"/>
      <c r="W109" s="200"/>
      <c r="X109" s="200"/>
      <c r="Y109" s="187"/>
      <c r="Z109" s="207"/>
      <c r="AA109" s="208"/>
      <c r="AB109" s="193"/>
      <c r="AC109" s="209"/>
      <c r="AD109" s="56" t="str">
        <f t="shared" si="3"/>
        <v xml:space="preserve"> </v>
      </c>
      <c r="AE109" s="52" t="str">
        <f>IF($T109="","JPN",VLOOKUP($T109,参照ﾃｰﾌﾞﾙ!$P$5:$R$223,3,FALSE))</f>
        <v>JPN</v>
      </c>
      <c r="AF109" s="52"/>
      <c r="AG109" s="52" t="str">
        <f>IF($I109="","",基本データ!$C$13)</f>
        <v/>
      </c>
      <c r="AH109" s="52" t="str">
        <f>IF($I109="","",基本データ!$C$14)</f>
        <v/>
      </c>
      <c r="AI109" s="329"/>
      <c r="AJ109" s="329"/>
      <c r="AK109" s="330"/>
    </row>
    <row r="110" spans="1:37" ht="18" customHeight="1" thickBot="1" x14ac:dyDescent="0.35">
      <c r="A110" s="331">
        <v>105</v>
      </c>
      <c r="B110" s="332"/>
      <c r="C110" s="332"/>
      <c r="D110" s="333" t="str">
        <f>IF(I110="","",VLOOKUP(I110,参照ﾃｰﾌﾞﾙ!$A$5:$F$595,3,FALSE))</f>
        <v/>
      </c>
      <c r="E110" s="333" t="str">
        <f>IF(I110="","",VLOOKUP(I110,参照ﾃｰﾌﾞﾙ!$A$5:$F$595,5,FALSE))</f>
        <v/>
      </c>
      <c r="F110" s="334" t="str">
        <f>IF(J110="","",VLOOKUP(J110,参照ﾃｰﾌﾞﾙ!$H$5:$I$64,2))</f>
        <v/>
      </c>
      <c r="G110" s="335" t="str">
        <f>IF(K110="","",VLOOKUP(K110,参照ﾃｰﾌﾞﾙ!$W$6:$Y$7,2,FALSE))</f>
        <v/>
      </c>
      <c r="H110" s="336"/>
      <c r="I110" s="288"/>
      <c r="J110" s="191"/>
      <c r="K110" s="194"/>
      <c r="L110" s="201"/>
      <c r="M110" s="342" t="str">
        <f t="shared" si="2"/>
        <v/>
      </c>
      <c r="N110" s="202"/>
      <c r="O110" s="284"/>
      <c r="P110" s="203"/>
      <c r="Q110" s="203"/>
      <c r="R110" s="203"/>
      <c r="S110" s="203"/>
      <c r="T110" s="203"/>
      <c r="U110" s="273"/>
      <c r="V110" s="203"/>
      <c r="W110" s="203"/>
      <c r="X110" s="203"/>
      <c r="Y110" s="188"/>
      <c r="Z110" s="210"/>
      <c r="AA110" s="211"/>
      <c r="AB110" s="194"/>
      <c r="AC110" s="212"/>
      <c r="AD110" s="244" t="str">
        <f t="shared" si="3"/>
        <v xml:space="preserve"> </v>
      </c>
      <c r="AE110" s="244" t="str">
        <f>IF($T110="","JPN",VLOOKUP($T110,参照ﾃｰﾌﾞﾙ!$P$5:$R$223,3,FALSE))</f>
        <v>JPN</v>
      </c>
      <c r="AF110" s="244"/>
      <c r="AG110" s="244" t="str">
        <f>IF($I110="","",基本データ!$C$13)</f>
        <v/>
      </c>
      <c r="AH110" s="244" t="str">
        <f>IF($I110="","",基本データ!$C$14)</f>
        <v/>
      </c>
      <c r="AI110" s="337"/>
      <c r="AJ110" s="337"/>
      <c r="AK110" s="338"/>
    </row>
    <row r="111" spans="1:37" ht="18" customHeight="1" x14ac:dyDescent="0.3"/>
    <row r="112" spans="1:37" ht="18" customHeight="1" x14ac:dyDescent="0.3"/>
  </sheetData>
  <sheetProtection algorithmName="SHA-512" hashValue="MYUEp5C8ayc+kjRr7w7pYUOFge8JJXz1xGpxqIP3E0hWIrS5Xn+TGXJ8bMvU4WjaYrlCrNxfgUONkqytDEBGWA==" saltValue="BBqILuHp5iXzbuPKEQWuUA==" spinCount="100000" sheet="1"/>
  <phoneticPr fontId="2"/>
  <conditionalFormatting sqref="P6:P110">
    <cfRule type="expression" dxfId="15" priority="1" stopIfTrue="1">
      <formula>K6=2</formula>
    </cfRule>
  </conditionalFormatting>
  <conditionalFormatting sqref="Q6:Q110">
    <cfRule type="expression" dxfId="14" priority="2" stopIfTrue="1">
      <formula>K6=2</formula>
    </cfRule>
  </conditionalFormatting>
  <conditionalFormatting sqref="R6:R110">
    <cfRule type="expression" dxfId="13" priority="3" stopIfTrue="1">
      <formula>K6=2</formula>
    </cfRule>
  </conditionalFormatting>
  <conditionalFormatting sqref="S6:S110">
    <cfRule type="expression" dxfId="12" priority="4" stopIfTrue="1">
      <formula>K6=2</formula>
    </cfRule>
  </conditionalFormatting>
  <pageMargins left="0.28999999999999998" right="0.25" top="0.55000000000000004" bottom="0.57999999999999996" header="0.2" footer="0.3"/>
  <pageSetup paperSize="9" scale="58" fitToHeight="5" orientation="landscape" verticalDpi="4294967293" r:id="rId1"/>
  <headerFooter alignWithMargins="0">
    <oddHeader>&amp;R&amp;16【&amp;A】シート</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O75"/>
  <sheetViews>
    <sheetView zoomScale="91" zoomScaleNormal="91" workbookViewId="0">
      <pane xSplit="13" ySplit="3" topLeftCell="N9" activePane="bottomRight" state="frozen"/>
      <selection pane="topRight" activeCell="N1" sqref="N1"/>
      <selection pane="bottomLeft" activeCell="A4" sqref="A4"/>
      <selection pane="bottomRight" activeCell="V37" sqref="V37"/>
    </sheetView>
  </sheetViews>
  <sheetFormatPr defaultColWidth="9" defaultRowHeight="12.75" x14ac:dyDescent="0.25"/>
  <cols>
    <col min="1" max="1" width="3.59765625" style="72" customWidth="1"/>
    <col min="2" max="3" width="3.59765625" style="72" hidden="1" customWidth="1"/>
    <col min="4" max="4" width="7.33203125" style="72" hidden="1" customWidth="1"/>
    <col min="5" max="5" width="10.9296875" style="72" customWidth="1"/>
    <col min="6" max="6" width="7.06640625" style="72" customWidth="1"/>
    <col min="7" max="7" width="4.06640625" style="72" customWidth="1"/>
    <col min="8" max="8" width="4.33203125" style="72" customWidth="1"/>
    <col min="9" max="9" width="4.265625" style="72" hidden="1" customWidth="1"/>
    <col min="10" max="10" width="7.46484375" style="72" customWidth="1"/>
    <col min="11" max="11" width="5.46484375" style="72" customWidth="1"/>
    <col min="12" max="12" width="8" style="72" customWidth="1"/>
    <col min="13" max="13" width="17.9296875" style="72" customWidth="1"/>
    <col min="14" max="14" width="7.59765625" style="72" customWidth="1"/>
    <col min="15" max="15" width="8.06640625" style="366" customWidth="1"/>
    <col min="16" max="16" width="1.73046875" style="72" customWidth="1"/>
    <col min="17" max="17" width="6.46484375" style="366" customWidth="1"/>
    <col min="18" max="18" width="8.06640625" style="72" hidden="1" customWidth="1"/>
    <col min="19" max="19" width="15" style="72" customWidth="1"/>
    <col min="20" max="22" width="13.46484375" style="72" customWidth="1"/>
    <col min="23" max="23" width="9.46484375" style="72" customWidth="1"/>
    <col min="24" max="24" width="11.46484375" style="72" customWidth="1"/>
    <col min="25" max="26" width="5.06640625" style="72" customWidth="1"/>
    <col min="27" max="27" width="7.46484375" style="72" customWidth="1"/>
    <col min="28" max="28" width="11" style="72" customWidth="1"/>
    <col min="29" max="29" width="18" style="72" customWidth="1"/>
    <col min="30" max="30" width="9" style="72"/>
    <col min="31" max="31" width="7" style="72" customWidth="1"/>
    <col min="32" max="32" width="9" style="72"/>
    <col min="33" max="33" width="13.46484375" style="72" customWidth="1"/>
    <col min="34" max="34" width="6.46484375" style="72" customWidth="1"/>
    <col min="35" max="35" width="7.59765625" style="72" hidden="1" customWidth="1"/>
    <col min="36" max="37" width="10" style="72" customWidth="1"/>
    <col min="38" max="40" width="3.06640625" style="72" hidden="1" customWidth="1"/>
    <col min="41" max="41" width="8.73046875" customWidth="1"/>
    <col min="42" max="16384" width="9" style="72"/>
  </cols>
  <sheetData>
    <row r="1" spans="1:41" s="343" customFormat="1" ht="13.5" customHeight="1" x14ac:dyDescent="0.25">
      <c r="A1" s="394"/>
      <c r="B1" s="394"/>
      <c r="C1" s="394"/>
      <c r="D1" s="394"/>
      <c r="E1" s="394"/>
      <c r="F1" s="394"/>
      <c r="G1" s="394"/>
      <c r="H1" s="395"/>
      <c r="I1" s="395"/>
      <c r="J1" s="394" t="s">
        <v>32</v>
      </c>
      <c r="K1" s="394"/>
      <c r="L1" s="394"/>
      <c r="M1" s="391"/>
      <c r="N1" s="395"/>
      <c r="O1" s="391" t="s">
        <v>571</v>
      </c>
      <c r="P1" s="396"/>
      <c r="Q1" s="396"/>
      <c r="R1" s="394"/>
      <c r="S1" s="388"/>
      <c r="T1" s="388"/>
      <c r="U1" s="388"/>
      <c r="V1" s="388"/>
      <c r="W1" s="388"/>
      <c r="X1" s="388"/>
      <c r="Y1" s="394"/>
      <c r="Z1" s="394"/>
      <c r="AA1" s="394"/>
      <c r="AB1" s="394"/>
      <c r="AC1" s="394"/>
      <c r="AD1" s="394"/>
      <c r="AE1" s="394"/>
      <c r="AF1" s="394"/>
      <c r="AG1" s="388"/>
      <c r="AH1" s="388"/>
      <c r="AI1" s="388"/>
      <c r="AJ1" s="394"/>
      <c r="AK1" s="394"/>
      <c r="AL1" s="394"/>
      <c r="AM1" s="394"/>
      <c r="AN1" s="394"/>
      <c r="AO1" s="394"/>
    </row>
    <row r="2" spans="1:41" s="343" customFormat="1" ht="14.65" thickBot="1" x14ac:dyDescent="0.35">
      <c r="G2" s="314"/>
      <c r="K2" s="372" t="s">
        <v>1685</v>
      </c>
      <c r="L2" s="314" t="s">
        <v>770</v>
      </c>
      <c r="N2" s="314"/>
      <c r="O2" s="344"/>
      <c r="Q2" s="344"/>
    </row>
    <row r="3" spans="1:41" ht="23.25" customHeight="1" thickBot="1" x14ac:dyDescent="0.3">
      <c r="A3" s="57" t="s">
        <v>1389</v>
      </c>
      <c r="B3" s="345" t="s">
        <v>582</v>
      </c>
      <c r="C3" s="63" t="s">
        <v>583</v>
      </c>
      <c r="D3" s="59" t="s">
        <v>1385</v>
      </c>
      <c r="E3" s="61" t="s">
        <v>1393</v>
      </c>
      <c r="F3" s="61" t="s">
        <v>580</v>
      </c>
      <c r="G3" s="61" t="s">
        <v>560</v>
      </c>
      <c r="H3" s="61" t="s">
        <v>1374</v>
      </c>
      <c r="I3" s="63" t="s">
        <v>1375</v>
      </c>
      <c r="J3" s="58" t="s">
        <v>1387</v>
      </c>
      <c r="K3" s="60" t="s">
        <v>579</v>
      </c>
      <c r="L3" s="66" t="s">
        <v>1639</v>
      </c>
      <c r="M3" s="62" t="s">
        <v>33</v>
      </c>
      <c r="N3" s="66" t="s">
        <v>1638</v>
      </c>
      <c r="O3" s="156" t="s">
        <v>690</v>
      </c>
      <c r="P3" s="250" t="str">
        <f t="shared" ref="P3:P34" si="0">IF(Q3="","","-")</f>
        <v>-</v>
      </c>
      <c r="Q3" s="264" t="s">
        <v>691</v>
      </c>
      <c r="R3" s="63" t="s">
        <v>663</v>
      </c>
      <c r="S3" s="62" t="s">
        <v>1380</v>
      </c>
      <c r="T3" s="62" t="s">
        <v>561</v>
      </c>
      <c r="U3" s="184" t="s">
        <v>918</v>
      </c>
      <c r="V3" s="184" t="s">
        <v>919</v>
      </c>
      <c r="W3" s="184" t="s">
        <v>1366</v>
      </c>
      <c r="X3" s="185" t="s">
        <v>915</v>
      </c>
      <c r="Y3" s="62" t="s">
        <v>558</v>
      </c>
      <c r="Z3" s="62" t="s">
        <v>559</v>
      </c>
      <c r="AA3" s="62" t="s">
        <v>1388</v>
      </c>
      <c r="AB3" s="66" t="s">
        <v>1390</v>
      </c>
      <c r="AC3" s="70" t="s">
        <v>626</v>
      </c>
      <c r="AD3" s="71" t="s">
        <v>574</v>
      </c>
      <c r="AE3" s="66" t="s">
        <v>564</v>
      </c>
      <c r="AF3" s="67" t="s">
        <v>566</v>
      </c>
      <c r="AG3" s="243" t="s">
        <v>1365</v>
      </c>
      <c r="AH3" s="243" t="s">
        <v>1367</v>
      </c>
      <c r="AI3" s="63" t="s">
        <v>657</v>
      </c>
      <c r="AJ3" s="63" t="s">
        <v>550</v>
      </c>
      <c r="AK3" s="289" t="s">
        <v>563</v>
      </c>
      <c r="AL3" s="321" t="s">
        <v>659</v>
      </c>
      <c r="AM3" s="322" t="s">
        <v>660</v>
      </c>
      <c r="AN3" s="289" t="s">
        <v>661</v>
      </c>
    </row>
    <row r="4" spans="1:41" ht="14.65" thickTop="1" x14ac:dyDescent="0.25">
      <c r="A4" s="73">
        <v>1</v>
      </c>
      <c r="B4" s="346">
        <v>201</v>
      </c>
      <c r="C4" s="346">
        <v>1</v>
      </c>
      <c r="D4" s="270" t="str">
        <f>IF($J4="","",VLOOKUP($J4,参照ﾃｰﾌﾞﾙ!$A$5:$F$595,3,FALSE))</f>
        <v/>
      </c>
      <c r="E4" s="107" t="str">
        <f>IF($J4="","",VLOOKUP(J4,参照ﾃｰﾌﾞﾙ!$A$5:$F$595,4,FALSE))</f>
        <v/>
      </c>
      <c r="F4" s="160" t="str">
        <f>IF(K4="","",VLOOKUP(K4,参照ﾃｰﾌﾞﾙ!$H$5:$I$64,2))</f>
        <v/>
      </c>
      <c r="G4" s="104" t="str">
        <f>IF(L4="","",VLOOKUP(L4,参照ﾃｰﾌﾞﾙ!$W$5:$Y$9,2,FALSE))</f>
        <v/>
      </c>
      <c r="H4" s="293" t="str">
        <f>IF(N4="","",VLOOKUP(N4,参照ﾃｰﾌﾞﾙ!$W$6:$Y$7,2,FALSE))</f>
        <v/>
      </c>
      <c r="I4" s="347"/>
      <c r="J4" s="213"/>
      <c r="K4" s="192"/>
      <c r="L4" s="214"/>
      <c r="M4" s="215"/>
      <c r="N4" s="251"/>
      <c r="O4" s="218"/>
      <c r="P4" s="367" t="str">
        <f t="shared" si="0"/>
        <v/>
      </c>
      <c r="Q4" s="265"/>
      <c r="R4" s="245"/>
      <c r="S4" s="219"/>
      <c r="T4" s="219"/>
      <c r="U4" s="219"/>
      <c r="V4" s="219"/>
      <c r="W4" s="219"/>
      <c r="X4" s="275"/>
      <c r="Y4" s="219"/>
      <c r="Z4" s="219"/>
      <c r="AA4" s="219"/>
      <c r="AB4" s="214"/>
      <c r="AC4" s="228"/>
      <c r="AD4" s="299"/>
      <c r="AE4" s="192"/>
      <c r="AF4" s="229"/>
      <c r="AG4" s="256" t="str">
        <f>$U4&amp;" "&amp;$V4</f>
        <v xml:space="preserve"> </v>
      </c>
      <c r="AH4" s="68" t="str">
        <f>IF($W4="","JPN",VLOOKUP($W4,参照ﾃｰﾌﾞﾙ!$P$5:$R$223,3,FALSE))</f>
        <v>JPN</v>
      </c>
      <c r="AI4" s="256"/>
      <c r="AJ4" s="68" t="str">
        <f>IF($O4="","",基本データ!$C$13)</f>
        <v/>
      </c>
      <c r="AK4" s="300" t="str">
        <f>IF($O4="","",基本データ!$C$14)</f>
        <v/>
      </c>
      <c r="AL4" s="323"/>
      <c r="AM4" s="325"/>
      <c r="AN4" s="326"/>
    </row>
    <row r="5" spans="1:41" ht="14.25" x14ac:dyDescent="0.25">
      <c r="A5" s="75"/>
      <c r="B5" s="348">
        <v>202</v>
      </c>
      <c r="C5" s="76">
        <v>2</v>
      </c>
      <c r="D5" s="349"/>
      <c r="E5" s="105"/>
      <c r="F5" s="161"/>
      <c r="G5" s="105"/>
      <c r="H5" s="292" t="str">
        <f>IF(N5="","",VLOOKUP(N5,参照ﾃｰﾌﾞﾙ!$W$6:$Y$7,2,FALSE))</f>
        <v/>
      </c>
      <c r="I5" s="350"/>
      <c r="J5" s="108"/>
      <c r="K5" s="78"/>
      <c r="L5" s="78"/>
      <c r="M5" s="76"/>
      <c r="N5" s="252"/>
      <c r="O5" s="220"/>
      <c r="P5" s="368" t="str">
        <f t="shared" si="0"/>
        <v/>
      </c>
      <c r="Q5" s="266"/>
      <c r="R5" s="246"/>
      <c r="S5" s="219"/>
      <c r="T5" s="219"/>
      <c r="U5" s="219"/>
      <c r="V5" s="219"/>
      <c r="W5" s="221"/>
      <c r="X5" s="276"/>
      <c r="Y5" s="221"/>
      <c r="Z5" s="221"/>
      <c r="AA5" s="221"/>
      <c r="AB5" s="78"/>
      <c r="AC5" s="233"/>
      <c r="AD5" s="234"/>
      <c r="AE5" s="78"/>
      <c r="AF5" s="235"/>
      <c r="AG5" s="79" t="str">
        <f t="shared" ref="AG5:AG68" si="1">$U5&amp;" "&amp;$V5</f>
        <v xml:space="preserve"> </v>
      </c>
      <c r="AH5" s="256" t="str">
        <f>IF($W5="","JPN",VLOOKUP($W5,参照ﾃｰﾌﾞﾙ!$P$5:$R$223,3,FALSE))</f>
        <v>JPN</v>
      </c>
      <c r="AI5" s="79"/>
      <c r="AJ5" s="69" t="str">
        <f>IF($O5="","",基本データ!$C$13)</f>
        <v/>
      </c>
      <c r="AK5" s="301" t="str">
        <f>IF($O5="","",基本データ!$C$14)</f>
        <v/>
      </c>
      <c r="AL5" s="234"/>
      <c r="AM5" s="78"/>
      <c r="AN5" s="296"/>
    </row>
    <row r="6" spans="1:41" ht="14.25" x14ac:dyDescent="0.25">
      <c r="A6" s="75"/>
      <c r="B6" s="348">
        <v>203</v>
      </c>
      <c r="C6" s="76">
        <v>3</v>
      </c>
      <c r="D6" s="349"/>
      <c r="E6" s="105"/>
      <c r="F6" s="161"/>
      <c r="G6" s="105"/>
      <c r="H6" s="290" t="str">
        <f>IF(N6="","",VLOOKUP(N6,参照ﾃｰﾌﾞﾙ!$W$6:$Y$7,2,FALSE))</f>
        <v/>
      </c>
      <c r="I6" s="350"/>
      <c r="J6" s="108"/>
      <c r="K6" s="78"/>
      <c r="L6" s="78"/>
      <c r="M6" s="76"/>
      <c r="N6" s="252"/>
      <c r="O6" s="220"/>
      <c r="P6" s="368" t="str">
        <f t="shared" si="0"/>
        <v/>
      </c>
      <c r="Q6" s="266"/>
      <c r="R6" s="246"/>
      <c r="S6" s="219"/>
      <c r="T6" s="219"/>
      <c r="U6" s="219"/>
      <c r="V6" s="219"/>
      <c r="W6" s="221"/>
      <c r="X6" s="276"/>
      <c r="Y6" s="221"/>
      <c r="Z6" s="221"/>
      <c r="AA6" s="221"/>
      <c r="AB6" s="78"/>
      <c r="AC6" s="233"/>
      <c r="AD6" s="234"/>
      <c r="AE6" s="78"/>
      <c r="AF6" s="235"/>
      <c r="AG6" s="79" t="str">
        <f t="shared" si="1"/>
        <v xml:space="preserve"> </v>
      </c>
      <c r="AH6" s="79" t="str">
        <f>IF($W6="","JPN",VLOOKUP($W6,参照ﾃｰﾌﾞﾙ!$P$5:$R$223,3,FALSE))</f>
        <v>JPN</v>
      </c>
      <c r="AI6" s="79"/>
      <c r="AJ6" s="79" t="str">
        <f>IF($O6="","",基本データ!$C$13)</f>
        <v/>
      </c>
      <c r="AK6" s="302" t="str">
        <f>IF($O6="","",基本データ!$C$14)</f>
        <v/>
      </c>
      <c r="AL6" s="234"/>
      <c r="AM6" s="78"/>
      <c r="AN6" s="296"/>
    </row>
    <row r="7" spans="1:41" ht="14.25" x14ac:dyDescent="0.25">
      <c r="A7" s="75"/>
      <c r="B7" s="348">
        <v>204</v>
      </c>
      <c r="C7" s="76">
        <v>4</v>
      </c>
      <c r="D7" s="349"/>
      <c r="E7" s="105"/>
      <c r="F7" s="161"/>
      <c r="G7" s="105"/>
      <c r="H7" s="290" t="str">
        <f>IF(N7="","",VLOOKUP(N7,参照ﾃｰﾌﾞﾙ!$W$6:$Y$7,2,FALSE))</f>
        <v/>
      </c>
      <c r="I7" s="350"/>
      <c r="J7" s="108"/>
      <c r="K7" s="78"/>
      <c r="L7" s="78"/>
      <c r="M7" s="76"/>
      <c r="N7" s="252"/>
      <c r="O7" s="220"/>
      <c r="P7" s="368" t="str">
        <f t="shared" si="0"/>
        <v/>
      </c>
      <c r="Q7" s="266"/>
      <c r="R7" s="246"/>
      <c r="S7" s="219"/>
      <c r="T7" s="219"/>
      <c r="U7" s="219"/>
      <c r="V7" s="219"/>
      <c r="W7" s="221"/>
      <c r="X7" s="276"/>
      <c r="Y7" s="221"/>
      <c r="Z7" s="221"/>
      <c r="AA7" s="221"/>
      <c r="AB7" s="78"/>
      <c r="AC7" s="233"/>
      <c r="AD7" s="234"/>
      <c r="AE7" s="78"/>
      <c r="AF7" s="235"/>
      <c r="AG7" s="79" t="str">
        <f t="shared" si="1"/>
        <v xml:space="preserve"> </v>
      </c>
      <c r="AH7" s="79" t="str">
        <f>IF($W7="","JPN",VLOOKUP($W7,参照ﾃｰﾌﾞﾙ!$P$5:$R$223,3,FALSE))</f>
        <v>JPN</v>
      </c>
      <c r="AI7" s="79"/>
      <c r="AJ7" s="79" t="str">
        <f>IF($O7="","",基本データ!$C$13)</f>
        <v/>
      </c>
      <c r="AK7" s="302" t="str">
        <f>IF($O7="","",基本データ!$C$14)</f>
        <v/>
      </c>
      <c r="AL7" s="234"/>
      <c r="AM7" s="78"/>
      <c r="AN7" s="296"/>
    </row>
    <row r="8" spans="1:41" ht="14.25" x14ac:dyDescent="0.25">
      <c r="A8" s="75"/>
      <c r="B8" s="348">
        <v>205</v>
      </c>
      <c r="C8" s="76">
        <v>5</v>
      </c>
      <c r="D8" s="349"/>
      <c r="E8" s="105"/>
      <c r="F8" s="161"/>
      <c r="G8" s="105"/>
      <c r="H8" s="290" t="str">
        <f>IF(N8="","",VLOOKUP(N8,参照ﾃｰﾌﾞﾙ!$W$6:$Y$7,2,FALSE))</f>
        <v/>
      </c>
      <c r="I8" s="350"/>
      <c r="J8" s="108"/>
      <c r="K8" s="78"/>
      <c r="L8" s="78"/>
      <c r="M8" s="76"/>
      <c r="N8" s="252"/>
      <c r="O8" s="220"/>
      <c r="P8" s="368" t="str">
        <f t="shared" si="0"/>
        <v/>
      </c>
      <c r="Q8" s="266"/>
      <c r="R8" s="246"/>
      <c r="S8" s="219"/>
      <c r="T8" s="219"/>
      <c r="U8" s="219"/>
      <c r="V8" s="219"/>
      <c r="W8" s="221"/>
      <c r="X8" s="276"/>
      <c r="Y8" s="221"/>
      <c r="Z8" s="221"/>
      <c r="AA8" s="221"/>
      <c r="AB8" s="78"/>
      <c r="AC8" s="233"/>
      <c r="AD8" s="234"/>
      <c r="AE8" s="78"/>
      <c r="AF8" s="235"/>
      <c r="AG8" s="79" t="str">
        <f t="shared" si="1"/>
        <v xml:space="preserve"> </v>
      </c>
      <c r="AH8" s="79" t="str">
        <f>IF($W8="","JPN",VLOOKUP($W8,参照ﾃｰﾌﾞﾙ!$P$5:$R$223,3,FALSE))</f>
        <v>JPN</v>
      </c>
      <c r="AI8" s="79"/>
      <c r="AJ8" s="79" t="str">
        <f>IF($O8="","",基本データ!$C$13)</f>
        <v/>
      </c>
      <c r="AK8" s="302" t="str">
        <f>IF($O8="","",基本データ!$C$14)</f>
        <v/>
      </c>
      <c r="AL8" s="234"/>
      <c r="AM8" s="78"/>
      <c r="AN8" s="296"/>
    </row>
    <row r="9" spans="1:41" ht="14.25" x14ac:dyDescent="0.25">
      <c r="A9" s="80"/>
      <c r="B9" s="74">
        <v>206</v>
      </c>
      <c r="C9" s="74">
        <v>6</v>
      </c>
      <c r="D9" s="351"/>
      <c r="E9" s="104"/>
      <c r="F9" s="160"/>
      <c r="G9" s="104"/>
      <c r="H9" s="294" t="str">
        <f>IF(N9="","",VLOOKUP(N9,参照ﾃｰﾌﾞﾙ!$W$6:$Y$7,2,FALSE))</f>
        <v/>
      </c>
      <c r="I9" s="352"/>
      <c r="J9" s="109"/>
      <c r="K9" s="83"/>
      <c r="L9" s="83"/>
      <c r="M9" s="74"/>
      <c r="N9" s="253"/>
      <c r="O9" s="222"/>
      <c r="P9" s="369" t="str">
        <f t="shared" si="0"/>
        <v/>
      </c>
      <c r="Q9" s="267"/>
      <c r="R9" s="247"/>
      <c r="S9" s="223"/>
      <c r="T9" s="223"/>
      <c r="U9" s="223"/>
      <c r="V9" s="223"/>
      <c r="W9" s="223"/>
      <c r="X9" s="277"/>
      <c r="Y9" s="223"/>
      <c r="Z9" s="223"/>
      <c r="AA9" s="223"/>
      <c r="AB9" s="83"/>
      <c r="AC9" s="236"/>
      <c r="AD9" s="237"/>
      <c r="AE9" s="83"/>
      <c r="AF9" s="238"/>
      <c r="AG9" s="82" t="str">
        <f t="shared" si="1"/>
        <v xml:space="preserve"> </v>
      </c>
      <c r="AH9" s="82" t="str">
        <f>IF($W9="","JPN",VLOOKUP($W9,参照ﾃｰﾌﾞﾙ!$P$5:$R$223,3,FALSE))</f>
        <v>JPN</v>
      </c>
      <c r="AI9" s="82"/>
      <c r="AJ9" s="82" t="str">
        <f>IF($O9="","",基本データ!$C$13)</f>
        <v/>
      </c>
      <c r="AK9" s="303" t="str">
        <f>IF($O9="","",基本データ!$C$14)</f>
        <v/>
      </c>
      <c r="AL9" s="237"/>
      <c r="AM9" s="83"/>
      <c r="AN9" s="297"/>
    </row>
    <row r="10" spans="1:41" ht="14.25" x14ac:dyDescent="0.25">
      <c r="A10" s="84">
        <v>2</v>
      </c>
      <c r="B10" s="348">
        <v>207</v>
      </c>
      <c r="C10" s="76">
        <v>1</v>
      </c>
      <c r="D10" s="39" t="str">
        <f>IF($J10="","",VLOOKUP($J10,参照ﾃｰﾌﾞﾙ!$A$5:$F$595,3,FALSE))</f>
        <v/>
      </c>
      <c r="E10" s="51" t="str">
        <f>IF($J10="","",VLOOKUP(J10,参照ﾃｰﾌﾞﾙ!$A$5:$F$595,4,FALSE))</f>
        <v/>
      </c>
      <c r="F10" s="162" t="str">
        <f>IF(K10="","",VLOOKUP(K10,参照ﾃｰﾌﾞﾙ!$H$5:$I$64,2))</f>
        <v/>
      </c>
      <c r="G10" s="106" t="str">
        <f>IF(L10="","",VLOOKUP(L10,参照ﾃｰﾌﾞﾙ!$W$5:$Y$9,2,FALSE))</f>
        <v/>
      </c>
      <c r="H10" s="295" t="str">
        <f>IF(N10="","",VLOOKUP(N10,参照ﾃｰﾌﾞﾙ!$W$6:$Y$7,2,FALSE))</f>
        <v/>
      </c>
      <c r="I10" s="353"/>
      <c r="J10" s="187"/>
      <c r="K10" s="193"/>
      <c r="L10" s="217"/>
      <c r="M10" s="216"/>
      <c r="N10" s="254"/>
      <c r="O10" s="224"/>
      <c r="P10" s="370" t="str">
        <f t="shared" si="0"/>
        <v/>
      </c>
      <c r="Q10" s="268"/>
      <c r="R10" s="248"/>
      <c r="S10" s="219"/>
      <c r="T10" s="219"/>
      <c r="U10" s="219"/>
      <c r="V10" s="219"/>
      <c r="W10" s="225"/>
      <c r="X10" s="278"/>
      <c r="Y10" s="225"/>
      <c r="Z10" s="225"/>
      <c r="AA10" s="225"/>
      <c r="AB10" s="217"/>
      <c r="AC10" s="230"/>
      <c r="AD10" s="231"/>
      <c r="AE10" s="217"/>
      <c r="AF10" s="232"/>
      <c r="AG10" s="86" t="str">
        <f t="shared" si="1"/>
        <v xml:space="preserve"> </v>
      </c>
      <c r="AH10" s="86" t="str">
        <f>IF($W10="","JPN",VLOOKUP($W10,参照ﾃｰﾌﾞﾙ!$P$5:$R$223,3,FALSE))</f>
        <v>JPN</v>
      </c>
      <c r="AI10" s="86"/>
      <c r="AJ10" s="86" t="str">
        <f>IF($O10="","",基本データ!$C$13)</f>
        <v/>
      </c>
      <c r="AK10" s="304" t="str">
        <f>IF($O10="","",基本データ!$C$14)</f>
        <v/>
      </c>
      <c r="AL10" s="354"/>
      <c r="AM10" s="355"/>
      <c r="AN10" s="356"/>
    </row>
    <row r="11" spans="1:41" ht="14.25" x14ac:dyDescent="0.25">
      <c r="A11" s="75"/>
      <c r="B11" s="348">
        <v>208</v>
      </c>
      <c r="C11" s="76">
        <v>2</v>
      </c>
      <c r="D11" s="349"/>
      <c r="E11" s="105"/>
      <c r="F11" s="161"/>
      <c r="G11" s="105"/>
      <c r="H11" s="292" t="str">
        <f>IF(N11="","",VLOOKUP(N11,参照ﾃｰﾌﾞﾙ!$W$6:$Y$7,2,FALSE))</f>
        <v/>
      </c>
      <c r="I11" s="350"/>
      <c r="J11" s="108"/>
      <c r="K11" s="78"/>
      <c r="L11" s="78"/>
      <c r="M11" s="76"/>
      <c r="N11" s="252"/>
      <c r="O11" s="220"/>
      <c r="P11" s="368" t="str">
        <f t="shared" si="0"/>
        <v/>
      </c>
      <c r="Q11" s="266"/>
      <c r="R11" s="246"/>
      <c r="S11" s="219"/>
      <c r="T11" s="219"/>
      <c r="U11" s="219"/>
      <c r="V11" s="219"/>
      <c r="W11" s="221"/>
      <c r="X11" s="276"/>
      <c r="Y11" s="221"/>
      <c r="Z11" s="221"/>
      <c r="AA11" s="221"/>
      <c r="AB11" s="78"/>
      <c r="AC11" s="233"/>
      <c r="AD11" s="234"/>
      <c r="AE11" s="78"/>
      <c r="AF11" s="235"/>
      <c r="AG11" s="79" t="str">
        <f t="shared" si="1"/>
        <v xml:space="preserve"> </v>
      </c>
      <c r="AH11" s="79" t="str">
        <f>IF($W11="","JPN",VLOOKUP($W11,参照ﾃｰﾌﾞﾙ!$P$5:$R$223,3,FALSE))</f>
        <v>JPN</v>
      </c>
      <c r="AI11" s="79"/>
      <c r="AJ11" s="79" t="str">
        <f>IF($O11="","",基本データ!$C$13)</f>
        <v/>
      </c>
      <c r="AK11" s="302" t="str">
        <f>IF($O11="","",基本データ!$C$14)</f>
        <v/>
      </c>
      <c r="AL11" s="234"/>
      <c r="AM11" s="78"/>
      <c r="AN11" s="296"/>
    </row>
    <row r="12" spans="1:41" ht="14.25" x14ac:dyDescent="0.25">
      <c r="A12" s="75"/>
      <c r="B12" s="348">
        <v>209</v>
      </c>
      <c r="C12" s="76">
        <v>3</v>
      </c>
      <c r="D12" s="349"/>
      <c r="E12" s="105"/>
      <c r="F12" s="161"/>
      <c r="G12" s="105"/>
      <c r="H12" s="290" t="str">
        <f>IF(N12="","",VLOOKUP(N12,参照ﾃｰﾌﾞﾙ!$W$6:$Y$7,2,FALSE))</f>
        <v/>
      </c>
      <c r="I12" s="350"/>
      <c r="J12" s="108"/>
      <c r="K12" s="78"/>
      <c r="L12" s="78"/>
      <c r="M12" s="76"/>
      <c r="N12" s="252"/>
      <c r="O12" s="220"/>
      <c r="P12" s="368" t="str">
        <f t="shared" si="0"/>
        <v/>
      </c>
      <c r="Q12" s="266"/>
      <c r="R12" s="246"/>
      <c r="S12" s="219"/>
      <c r="T12" s="219"/>
      <c r="U12" s="219"/>
      <c r="V12" s="219"/>
      <c r="W12" s="221"/>
      <c r="X12" s="276"/>
      <c r="Y12" s="221"/>
      <c r="Z12" s="221"/>
      <c r="AA12" s="221"/>
      <c r="AB12" s="78"/>
      <c r="AC12" s="233"/>
      <c r="AD12" s="234"/>
      <c r="AE12" s="78"/>
      <c r="AF12" s="235"/>
      <c r="AG12" s="79" t="str">
        <f t="shared" si="1"/>
        <v xml:space="preserve"> </v>
      </c>
      <c r="AH12" s="79" t="str">
        <f>IF($W12="","JPN",VLOOKUP($W12,参照ﾃｰﾌﾞﾙ!$P$5:$R$223,3,FALSE))</f>
        <v>JPN</v>
      </c>
      <c r="AI12" s="79"/>
      <c r="AJ12" s="79" t="str">
        <f>IF($O12="","",基本データ!$C$13)</f>
        <v/>
      </c>
      <c r="AK12" s="302" t="str">
        <f>IF($O12="","",基本データ!$C$14)</f>
        <v/>
      </c>
      <c r="AL12" s="234"/>
      <c r="AM12" s="78"/>
      <c r="AN12" s="296"/>
    </row>
    <row r="13" spans="1:41" ht="14.25" x14ac:dyDescent="0.25">
      <c r="A13" s="75"/>
      <c r="B13" s="348">
        <v>210</v>
      </c>
      <c r="C13" s="76">
        <v>4</v>
      </c>
      <c r="D13" s="349"/>
      <c r="E13" s="105"/>
      <c r="F13" s="161"/>
      <c r="G13" s="105"/>
      <c r="H13" s="290" t="str">
        <f>IF(N13="","",VLOOKUP(N13,参照ﾃｰﾌﾞﾙ!$W$6:$Y$7,2,FALSE))</f>
        <v/>
      </c>
      <c r="I13" s="350"/>
      <c r="J13" s="108"/>
      <c r="K13" s="78"/>
      <c r="L13" s="78"/>
      <c r="M13" s="76"/>
      <c r="N13" s="252"/>
      <c r="O13" s="220"/>
      <c r="P13" s="368" t="str">
        <f t="shared" si="0"/>
        <v/>
      </c>
      <c r="Q13" s="266"/>
      <c r="R13" s="246"/>
      <c r="S13" s="219"/>
      <c r="T13" s="219"/>
      <c r="U13" s="219"/>
      <c r="V13" s="219"/>
      <c r="W13" s="221"/>
      <c r="X13" s="276"/>
      <c r="Y13" s="221"/>
      <c r="Z13" s="221"/>
      <c r="AA13" s="221"/>
      <c r="AB13" s="78"/>
      <c r="AC13" s="233"/>
      <c r="AD13" s="234"/>
      <c r="AE13" s="78"/>
      <c r="AF13" s="235"/>
      <c r="AG13" s="79" t="str">
        <f t="shared" si="1"/>
        <v xml:space="preserve"> </v>
      </c>
      <c r="AH13" s="79" t="str">
        <f>IF($W13="","JPN",VLOOKUP($W13,参照ﾃｰﾌﾞﾙ!$P$5:$R$223,3,FALSE))</f>
        <v>JPN</v>
      </c>
      <c r="AI13" s="79"/>
      <c r="AJ13" s="79" t="str">
        <f>IF($O13="","",基本データ!$C$13)</f>
        <v/>
      </c>
      <c r="AK13" s="302" t="str">
        <f>IF($O13="","",基本データ!$C$14)</f>
        <v/>
      </c>
      <c r="AL13" s="234"/>
      <c r="AM13" s="78"/>
      <c r="AN13" s="296"/>
    </row>
    <row r="14" spans="1:41" ht="14.25" x14ac:dyDescent="0.25">
      <c r="A14" s="75"/>
      <c r="B14" s="348">
        <v>211</v>
      </c>
      <c r="C14" s="76">
        <v>5</v>
      </c>
      <c r="D14" s="349"/>
      <c r="E14" s="105"/>
      <c r="F14" s="161"/>
      <c r="G14" s="105"/>
      <c r="H14" s="290" t="str">
        <f>IF(N14="","",VLOOKUP(N14,参照ﾃｰﾌﾞﾙ!$W$6:$Y$7,2,FALSE))</f>
        <v/>
      </c>
      <c r="I14" s="350"/>
      <c r="J14" s="108"/>
      <c r="K14" s="78"/>
      <c r="L14" s="78"/>
      <c r="M14" s="76"/>
      <c r="N14" s="252"/>
      <c r="O14" s="220"/>
      <c r="P14" s="368" t="str">
        <f t="shared" si="0"/>
        <v/>
      </c>
      <c r="Q14" s="266"/>
      <c r="R14" s="246"/>
      <c r="S14" s="219"/>
      <c r="T14" s="219"/>
      <c r="U14" s="219"/>
      <c r="V14" s="219"/>
      <c r="W14" s="221"/>
      <c r="X14" s="276"/>
      <c r="Y14" s="221"/>
      <c r="Z14" s="221"/>
      <c r="AA14" s="221"/>
      <c r="AB14" s="78"/>
      <c r="AC14" s="233"/>
      <c r="AD14" s="234"/>
      <c r="AE14" s="78"/>
      <c r="AF14" s="235"/>
      <c r="AG14" s="79" t="str">
        <f t="shared" si="1"/>
        <v xml:space="preserve"> </v>
      </c>
      <c r="AH14" s="79" t="str">
        <f>IF($W14="","JPN",VLOOKUP($W14,参照ﾃｰﾌﾞﾙ!$P$5:$R$223,3,FALSE))</f>
        <v>JPN</v>
      </c>
      <c r="AI14" s="79"/>
      <c r="AJ14" s="79" t="str">
        <f>IF($O14="","",基本データ!$C$13)</f>
        <v/>
      </c>
      <c r="AK14" s="302" t="str">
        <f>IF($O14="","",基本データ!$C$14)</f>
        <v/>
      </c>
      <c r="AL14" s="234"/>
      <c r="AM14" s="78"/>
      <c r="AN14" s="296"/>
    </row>
    <row r="15" spans="1:41" ht="14.25" x14ac:dyDescent="0.25">
      <c r="A15" s="80"/>
      <c r="B15" s="74">
        <v>212</v>
      </c>
      <c r="C15" s="74">
        <v>6</v>
      </c>
      <c r="D15" s="351"/>
      <c r="E15" s="104"/>
      <c r="F15" s="160"/>
      <c r="G15" s="104"/>
      <c r="H15" s="294" t="str">
        <f>IF(N15="","",VLOOKUP(N15,参照ﾃｰﾌﾞﾙ!$W$6:$Y$7,2,FALSE))</f>
        <v/>
      </c>
      <c r="I15" s="352"/>
      <c r="J15" s="109"/>
      <c r="K15" s="83"/>
      <c r="L15" s="83"/>
      <c r="M15" s="74"/>
      <c r="N15" s="253"/>
      <c r="O15" s="222"/>
      <c r="P15" s="369" t="str">
        <f t="shared" si="0"/>
        <v/>
      </c>
      <c r="Q15" s="267"/>
      <c r="R15" s="247"/>
      <c r="S15" s="223"/>
      <c r="T15" s="223"/>
      <c r="U15" s="223"/>
      <c r="V15" s="223"/>
      <c r="W15" s="223"/>
      <c r="X15" s="277"/>
      <c r="Y15" s="223"/>
      <c r="Z15" s="223"/>
      <c r="AA15" s="223"/>
      <c r="AB15" s="83"/>
      <c r="AC15" s="236"/>
      <c r="AD15" s="237"/>
      <c r="AE15" s="83"/>
      <c r="AF15" s="238"/>
      <c r="AG15" s="82" t="str">
        <f t="shared" si="1"/>
        <v xml:space="preserve"> </v>
      </c>
      <c r="AH15" s="82" t="str">
        <f>IF($W15="","JPN",VLOOKUP($W15,参照ﾃｰﾌﾞﾙ!$P$5:$R$223,3,FALSE))</f>
        <v>JPN</v>
      </c>
      <c r="AI15" s="82"/>
      <c r="AJ15" s="82" t="str">
        <f>IF($O15="","",基本データ!$C$13)</f>
        <v/>
      </c>
      <c r="AK15" s="303" t="str">
        <f>IF($O15="","",基本データ!$C$14)</f>
        <v/>
      </c>
      <c r="AL15" s="237"/>
      <c r="AM15" s="83"/>
      <c r="AN15" s="297"/>
    </row>
    <row r="16" spans="1:41" ht="14.25" x14ac:dyDescent="0.25">
      <c r="A16" s="84">
        <v>3</v>
      </c>
      <c r="B16" s="348">
        <v>213</v>
      </c>
      <c r="C16" s="76">
        <v>1</v>
      </c>
      <c r="D16" s="39" t="str">
        <f>IF($J16="","",VLOOKUP($J16,参照ﾃｰﾌﾞﾙ!$A$5:$F$595,3,FALSE))</f>
        <v/>
      </c>
      <c r="E16" s="51" t="str">
        <f>IF($J16="","",VLOOKUP(J16,参照ﾃｰﾌﾞﾙ!$A$5:$F$595,4,FALSE))</f>
        <v/>
      </c>
      <c r="F16" s="162" t="str">
        <f>IF(K16="","",VLOOKUP(K16,参照ﾃｰﾌﾞﾙ!$H$5:$I$64,2))</f>
        <v/>
      </c>
      <c r="G16" s="106" t="str">
        <f>IF(L16="","",VLOOKUP(L16,参照ﾃｰﾌﾞﾙ!$W$5:$Y$9,2,FALSE))</f>
        <v/>
      </c>
      <c r="H16" s="295" t="str">
        <f>IF(N16="","",VLOOKUP(N16,参照ﾃｰﾌﾞﾙ!$W$6:$Y$7,2,FALSE))</f>
        <v/>
      </c>
      <c r="I16" s="353"/>
      <c r="J16" s="187"/>
      <c r="K16" s="193"/>
      <c r="L16" s="217"/>
      <c r="M16" s="216"/>
      <c r="N16" s="254"/>
      <c r="O16" s="224"/>
      <c r="P16" s="370" t="str">
        <f t="shared" si="0"/>
        <v/>
      </c>
      <c r="Q16" s="268"/>
      <c r="R16" s="248"/>
      <c r="S16" s="219"/>
      <c r="T16" s="219"/>
      <c r="U16" s="219"/>
      <c r="V16" s="219"/>
      <c r="W16" s="225"/>
      <c r="X16" s="278"/>
      <c r="Y16" s="225"/>
      <c r="Z16" s="225"/>
      <c r="AA16" s="225"/>
      <c r="AB16" s="217"/>
      <c r="AC16" s="230"/>
      <c r="AD16" s="231"/>
      <c r="AE16" s="217"/>
      <c r="AF16" s="232"/>
      <c r="AG16" s="86" t="str">
        <f t="shared" si="1"/>
        <v xml:space="preserve"> </v>
      </c>
      <c r="AH16" s="86" t="str">
        <f>IF($W16="","JPN",VLOOKUP($W16,参照ﾃｰﾌﾞﾙ!$P$5:$R$223,3,FALSE))</f>
        <v>JPN</v>
      </c>
      <c r="AI16" s="86"/>
      <c r="AJ16" s="86" t="str">
        <f>IF($O16="","",基本データ!$C$13)</f>
        <v/>
      </c>
      <c r="AK16" s="304" t="str">
        <f>IF($O16="","",基本データ!$C$14)</f>
        <v/>
      </c>
      <c r="AL16" s="354"/>
      <c r="AM16" s="355"/>
      <c r="AN16" s="356"/>
    </row>
    <row r="17" spans="1:40" ht="14.25" x14ac:dyDescent="0.25">
      <c r="A17" s="75"/>
      <c r="B17" s="348">
        <v>214</v>
      </c>
      <c r="C17" s="76">
        <v>2</v>
      </c>
      <c r="D17" s="349"/>
      <c r="E17" s="105"/>
      <c r="F17" s="161"/>
      <c r="G17" s="105"/>
      <c r="H17" s="292" t="str">
        <f>IF(N17="","",VLOOKUP(N17,参照ﾃｰﾌﾞﾙ!$W$6:$Y$7,2,FALSE))</f>
        <v/>
      </c>
      <c r="I17" s="350"/>
      <c r="J17" s="108"/>
      <c r="K17" s="78"/>
      <c r="L17" s="78"/>
      <c r="M17" s="76"/>
      <c r="N17" s="252"/>
      <c r="O17" s="220"/>
      <c r="P17" s="368" t="str">
        <f t="shared" si="0"/>
        <v/>
      </c>
      <c r="Q17" s="266"/>
      <c r="R17" s="246"/>
      <c r="S17" s="219"/>
      <c r="T17" s="219"/>
      <c r="U17" s="219"/>
      <c r="V17" s="219"/>
      <c r="W17" s="221"/>
      <c r="X17" s="276"/>
      <c r="Y17" s="221"/>
      <c r="Z17" s="221"/>
      <c r="AA17" s="221"/>
      <c r="AB17" s="78"/>
      <c r="AC17" s="233"/>
      <c r="AD17" s="234"/>
      <c r="AE17" s="78"/>
      <c r="AF17" s="235"/>
      <c r="AG17" s="79" t="str">
        <f t="shared" si="1"/>
        <v xml:space="preserve"> </v>
      </c>
      <c r="AH17" s="79" t="str">
        <f>IF($W17="","JPN",VLOOKUP($W17,参照ﾃｰﾌﾞﾙ!$P$5:$R$223,3,FALSE))</f>
        <v>JPN</v>
      </c>
      <c r="AI17" s="79"/>
      <c r="AJ17" s="79" t="str">
        <f>IF($O17="","",基本データ!$C$13)</f>
        <v/>
      </c>
      <c r="AK17" s="302" t="str">
        <f>IF($O17="","",基本データ!$C$14)</f>
        <v/>
      </c>
      <c r="AL17" s="234"/>
      <c r="AM17" s="78"/>
      <c r="AN17" s="296"/>
    </row>
    <row r="18" spans="1:40" ht="14.25" x14ac:dyDescent="0.25">
      <c r="A18" s="75"/>
      <c r="B18" s="348">
        <v>215</v>
      </c>
      <c r="C18" s="76">
        <v>3</v>
      </c>
      <c r="D18" s="349"/>
      <c r="E18" s="105"/>
      <c r="F18" s="161"/>
      <c r="G18" s="105"/>
      <c r="H18" s="290" t="str">
        <f>IF(N18="","",VLOOKUP(N18,参照ﾃｰﾌﾞﾙ!$W$6:$Y$7,2,FALSE))</f>
        <v/>
      </c>
      <c r="I18" s="350"/>
      <c r="J18" s="108"/>
      <c r="K18" s="78"/>
      <c r="L18" s="78"/>
      <c r="M18" s="76"/>
      <c r="N18" s="252"/>
      <c r="O18" s="220"/>
      <c r="P18" s="368" t="str">
        <f t="shared" si="0"/>
        <v/>
      </c>
      <c r="Q18" s="266"/>
      <c r="R18" s="246"/>
      <c r="S18" s="219"/>
      <c r="T18" s="219"/>
      <c r="U18" s="219"/>
      <c r="V18" s="219"/>
      <c r="W18" s="221"/>
      <c r="X18" s="276"/>
      <c r="Y18" s="221"/>
      <c r="Z18" s="221"/>
      <c r="AA18" s="221"/>
      <c r="AB18" s="78"/>
      <c r="AC18" s="233"/>
      <c r="AD18" s="234"/>
      <c r="AE18" s="78"/>
      <c r="AF18" s="235"/>
      <c r="AG18" s="79" t="str">
        <f t="shared" si="1"/>
        <v xml:space="preserve"> </v>
      </c>
      <c r="AH18" s="79" t="str">
        <f>IF($W18="","JPN",VLOOKUP($W18,参照ﾃｰﾌﾞﾙ!$P$5:$R$223,3,FALSE))</f>
        <v>JPN</v>
      </c>
      <c r="AI18" s="79"/>
      <c r="AJ18" s="79" t="str">
        <f>IF($O18="","",基本データ!$C$13)</f>
        <v/>
      </c>
      <c r="AK18" s="302" t="str">
        <f>IF($O18="","",基本データ!$C$14)</f>
        <v/>
      </c>
      <c r="AL18" s="234"/>
      <c r="AM18" s="78"/>
      <c r="AN18" s="296"/>
    </row>
    <row r="19" spans="1:40" ht="14.25" x14ac:dyDescent="0.25">
      <c r="A19" s="75"/>
      <c r="B19" s="348">
        <v>216</v>
      </c>
      <c r="C19" s="76">
        <v>4</v>
      </c>
      <c r="D19" s="349"/>
      <c r="E19" s="105"/>
      <c r="F19" s="161"/>
      <c r="G19" s="105"/>
      <c r="H19" s="290" t="str">
        <f>IF(N19="","",VLOOKUP(N19,参照ﾃｰﾌﾞﾙ!$W$6:$Y$7,2,FALSE))</f>
        <v/>
      </c>
      <c r="I19" s="350"/>
      <c r="J19" s="108"/>
      <c r="K19" s="78"/>
      <c r="L19" s="78"/>
      <c r="M19" s="76"/>
      <c r="N19" s="252"/>
      <c r="O19" s="220"/>
      <c r="P19" s="368" t="str">
        <f t="shared" si="0"/>
        <v/>
      </c>
      <c r="Q19" s="266"/>
      <c r="R19" s="246"/>
      <c r="S19" s="219"/>
      <c r="T19" s="219"/>
      <c r="U19" s="219"/>
      <c r="V19" s="219"/>
      <c r="W19" s="221"/>
      <c r="X19" s="276"/>
      <c r="Y19" s="221"/>
      <c r="Z19" s="221"/>
      <c r="AA19" s="221"/>
      <c r="AB19" s="78"/>
      <c r="AC19" s="233"/>
      <c r="AD19" s="234"/>
      <c r="AE19" s="78"/>
      <c r="AF19" s="235"/>
      <c r="AG19" s="79" t="str">
        <f t="shared" si="1"/>
        <v xml:space="preserve"> </v>
      </c>
      <c r="AH19" s="79" t="str">
        <f>IF($W19="","JPN",VLOOKUP($W19,参照ﾃｰﾌﾞﾙ!$P$5:$R$223,3,FALSE))</f>
        <v>JPN</v>
      </c>
      <c r="AI19" s="79"/>
      <c r="AJ19" s="79" t="str">
        <f>IF($O19="","",基本データ!$C$13)</f>
        <v/>
      </c>
      <c r="AK19" s="302" t="str">
        <f>IF($O19="","",基本データ!$C$14)</f>
        <v/>
      </c>
      <c r="AL19" s="234"/>
      <c r="AM19" s="78"/>
      <c r="AN19" s="296"/>
    </row>
    <row r="20" spans="1:40" ht="14.25" x14ac:dyDescent="0.25">
      <c r="A20" s="75"/>
      <c r="B20" s="348">
        <v>217</v>
      </c>
      <c r="C20" s="76">
        <v>5</v>
      </c>
      <c r="D20" s="349"/>
      <c r="E20" s="105"/>
      <c r="F20" s="161"/>
      <c r="G20" s="105"/>
      <c r="H20" s="290" t="str">
        <f>IF(N20="","",VLOOKUP(N20,参照ﾃｰﾌﾞﾙ!$W$6:$Y$7,2,FALSE))</f>
        <v/>
      </c>
      <c r="I20" s="350"/>
      <c r="J20" s="108"/>
      <c r="K20" s="78"/>
      <c r="L20" s="78"/>
      <c r="M20" s="76"/>
      <c r="N20" s="252"/>
      <c r="O20" s="220"/>
      <c r="P20" s="368" t="str">
        <f t="shared" si="0"/>
        <v/>
      </c>
      <c r="Q20" s="266"/>
      <c r="R20" s="246"/>
      <c r="S20" s="219"/>
      <c r="T20" s="219"/>
      <c r="U20" s="219"/>
      <c r="V20" s="219"/>
      <c r="W20" s="221"/>
      <c r="X20" s="276"/>
      <c r="Y20" s="221"/>
      <c r="Z20" s="221"/>
      <c r="AA20" s="221"/>
      <c r="AB20" s="78"/>
      <c r="AC20" s="233"/>
      <c r="AD20" s="234"/>
      <c r="AE20" s="78"/>
      <c r="AF20" s="235"/>
      <c r="AG20" s="79" t="str">
        <f t="shared" si="1"/>
        <v xml:space="preserve"> </v>
      </c>
      <c r="AH20" s="79" t="str">
        <f>IF($W20="","JPN",VLOOKUP($W20,参照ﾃｰﾌﾞﾙ!$P$5:$R$223,3,FALSE))</f>
        <v>JPN</v>
      </c>
      <c r="AI20" s="79"/>
      <c r="AJ20" s="79" t="str">
        <f>IF($O20="","",基本データ!$C$13)</f>
        <v/>
      </c>
      <c r="AK20" s="302" t="str">
        <f>IF($O20="","",基本データ!$C$14)</f>
        <v/>
      </c>
      <c r="AL20" s="234"/>
      <c r="AM20" s="78"/>
      <c r="AN20" s="296"/>
    </row>
    <row r="21" spans="1:40" ht="14.25" x14ac:dyDescent="0.25">
      <c r="A21" s="80"/>
      <c r="B21" s="74">
        <v>218</v>
      </c>
      <c r="C21" s="74">
        <v>6</v>
      </c>
      <c r="D21" s="351"/>
      <c r="E21" s="104"/>
      <c r="F21" s="160"/>
      <c r="G21" s="104"/>
      <c r="H21" s="294" t="str">
        <f>IF(N21="","",VLOOKUP(N21,参照ﾃｰﾌﾞﾙ!$W$6:$Y$7,2,FALSE))</f>
        <v/>
      </c>
      <c r="I21" s="352"/>
      <c r="J21" s="109"/>
      <c r="K21" s="83"/>
      <c r="L21" s="83"/>
      <c r="M21" s="74"/>
      <c r="N21" s="253"/>
      <c r="O21" s="222"/>
      <c r="P21" s="369" t="str">
        <f t="shared" si="0"/>
        <v/>
      </c>
      <c r="Q21" s="267"/>
      <c r="R21" s="247"/>
      <c r="S21" s="223"/>
      <c r="T21" s="223"/>
      <c r="U21" s="223"/>
      <c r="V21" s="223"/>
      <c r="W21" s="223"/>
      <c r="X21" s="277"/>
      <c r="Y21" s="223"/>
      <c r="Z21" s="223"/>
      <c r="AA21" s="223"/>
      <c r="AB21" s="83"/>
      <c r="AC21" s="236"/>
      <c r="AD21" s="237"/>
      <c r="AE21" s="83"/>
      <c r="AF21" s="238"/>
      <c r="AG21" s="82" t="str">
        <f t="shared" si="1"/>
        <v xml:space="preserve"> </v>
      </c>
      <c r="AH21" s="82" t="str">
        <f>IF($W21="","JPN",VLOOKUP($W21,参照ﾃｰﾌﾞﾙ!$P$5:$R$223,3,FALSE))</f>
        <v>JPN</v>
      </c>
      <c r="AI21" s="82"/>
      <c r="AJ21" s="82" t="str">
        <f>IF($O21="","",基本データ!$C$13)</f>
        <v/>
      </c>
      <c r="AK21" s="303" t="str">
        <f>IF($O21="","",基本データ!$C$14)</f>
        <v/>
      </c>
      <c r="AL21" s="237"/>
      <c r="AM21" s="83"/>
      <c r="AN21" s="297"/>
    </row>
    <row r="22" spans="1:40" ht="14.25" x14ac:dyDescent="0.25">
      <c r="A22" s="84">
        <v>4</v>
      </c>
      <c r="B22" s="348">
        <v>219</v>
      </c>
      <c r="C22" s="76">
        <v>1</v>
      </c>
      <c r="D22" s="39" t="str">
        <f>IF($J22="","",VLOOKUP($J22,参照ﾃｰﾌﾞﾙ!$A$5:$F$595,3,FALSE))</f>
        <v/>
      </c>
      <c r="E22" s="51" t="str">
        <f>IF($J22="","",VLOOKUP(J22,参照ﾃｰﾌﾞﾙ!$A$5:$F$595,4,FALSE))</f>
        <v/>
      </c>
      <c r="F22" s="162" t="str">
        <f>IF(K22="","",VLOOKUP(K22,参照ﾃｰﾌﾞﾙ!$H$5:$I$64,2))</f>
        <v/>
      </c>
      <c r="G22" s="106" t="str">
        <f>IF(L22="","",VLOOKUP(L22,参照ﾃｰﾌﾞﾙ!$W$5:$Y$9,2,FALSE))</f>
        <v/>
      </c>
      <c r="H22" s="295" t="str">
        <f>IF(N22="","",VLOOKUP(N22,参照ﾃｰﾌﾞﾙ!$W$6:$Y$7,2,FALSE))</f>
        <v/>
      </c>
      <c r="I22" s="353"/>
      <c r="J22" s="187"/>
      <c r="K22" s="193"/>
      <c r="L22" s="217"/>
      <c r="M22" s="216"/>
      <c r="N22" s="254"/>
      <c r="O22" s="224"/>
      <c r="P22" s="370" t="str">
        <f t="shared" si="0"/>
        <v/>
      </c>
      <c r="Q22" s="268"/>
      <c r="R22" s="248"/>
      <c r="S22" s="219"/>
      <c r="T22" s="219"/>
      <c r="U22" s="219"/>
      <c r="V22" s="219"/>
      <c r="W22" s="225"/>
      <c r="X22" s="278"/>
      <c r="Y22" s="225"/>
      <c r="Z22" s="225"/>
      <c r="AA22" s="225"/>
      <c r="AB22" s="217"/>
      <c r="AC22" s="230"/>
      <c r="AD22" s="231"/>
      <c r="AE22" s="217"/>
      <c r="AF22" s="232"/>
      <c r="AG22" s="86" t="str">
        <f t="shared" si="1"/>
        <v xml:space="preserve"> </v>
      </c>
      <c r="AH22" s="86" t="str">
        <f>IF($W22="","JPN",VLOOKUP($W22,参照ﾃｰﾌﾞﾙ!$P$5:$R$223,3,FALSE))</f>
        <v>JPN</v>
      </c>
      <c r="AI22" s="86"/>
      <c r="AJ22" s="86" t="str">
        <f>IF($O22="","",基本データ!$C$13)</f>
        <v/>
      </c>
      <c r="AK22" s="304" t="str">
        <f>IF($O22="","",基本データ!$C$14)</f>
        <v/>
      </c>
      <c r="AL22" s="354"/>
      <c r="AM22" s="355"/>
      <c r="AN22" s="356"/>
    </row>
    <row r="23" spans="1:40" ht="14.25" x14ac:dyDescent="0.25">
      <c r="A23" s="75"/>
      <c r="B23" s="348">
        <v>220</v>
      </c>
      <c r="C23" s="76">
        <v>2</v>
      </c>
      <c r="D23" s="349"/>
      <c r="E23" s="105"/>
      <c r="F23" s="161"/>
      <c r="G23" s="105"/>
      <c r="H23" s="292" t="str">
        <f>IF(N23="","",VLOOKUP(N23,参照ﾃｰﾌﾞﾙ!$W$6:$Y$7,2,FALSE))</f>
        <v/>
      </c>
      <c r="I23" s="350"/>
      <c r="J23" s="108"/>
      <c r="K23" s="78"/>
      <c r="L23" s="78"/>
      <c r="M23" s="76"/>
      <c r="N23" s="252"/>
      <c r="O23" s="220"/>
      <c r="P23" s="368" t="str">
        <f t="shared" si="0"/>
        <v/>
      </c>
      <c r="Q23" s="266"/>
      <c r="R23" s="246"/>
      <c r="S23" s="219"/>
      <c r="T23" s="219"/>
      <c r="U23" s="219"/>
      <c r="V23" s="219"/>
      <c r="W23" s="221"/>
      <c r="X23" s="276"/>
      <c r="Y23" s="221"/>
      <c r="Z23" s="221"/>
      <c r="AA23" s="221"/>
      <c r="AB23" s="78"/>
      <c r="AC23" s="233"/>
      <c r="AD23" s="234"/>
      <c r="AE23" s="78"/>
      <c r="AF23" s="235"/>
      <c r="AG23" s="79" t="str">
        <f t="shared" si="1"/>
        <v xml:space="preserve"> </v>
      </c>
      <c r="AH23" s="79" t="str">
        <f>IF($W23="","JPN",VLOOKUP($W23,参照ﾃｰﾌﾞﾙ!$P$5:$R$223,3,FALSE))</f>
        <v>JPN</v>
      </c>
      <c r="AI23" s="79"/>
      <c r="AJ23" s="79" t="str">
        <f>IF($O23="","",基本データ!$C$13)</f>
        <v/>
      </c>
      <c r="AK23" s="302" t="str">
        <f>IF($O23="","",基本データ!$C$14)</f>
        <v/>
      </c>
      <c r="AL23" s="234"/>
      <c r="AM23" s="78"/>
      <c r="AN23" s="296"/>
    </row>
    <row r="24" spans="1:40" ht="14.25" x14ac:dyDescent="0.25">
      <c r="A24" s="75"/>
      <c r="B24" s="348">
        <v>221</v>
      </c>
      <c r="C24" s="76">
        <v>3</v>
      </c>
      <c r="D24" s="349"/>
      <c r="E24" s="105"/>
      <c r="F24" s="161"/>
      <c r="G24" s="105"/>
      <c r="H24" s="290" t="str">
        <f>IF(N24="","",VLOOKUP(N24,参照ﾃｰﾌﾞﾙ!$W$6:$Y$7,2,FALSE))</f>
        <v/>
      </c>
      <c r="I24" s="350"/>
      <c r="J24" s="108"/>
      <c r="K24" s="78"/>
      <c r="L24" s="78"/>
      <c r="M24" s="76"/>
      <c r="N24" s="252"/>
      <c r="O24" s="220"/>
      <c r="P24" s="368" t="str">
        <f t="shared" si="0"/>
        <v/>
      </c>
      <c r="Q24" s="266"/>
      <c r="R24" s="246"/>
      <c r="S24" s="219"/>
      <c r="T24" s="219"/>
      <c r="U24" s="219"/>
      <c r="V24" s="219"/>
      <c r="W24" s="221"/>
      <c r="X24" s="276"/>
      <c r="Y24" s="221"/>
      <c r="Z24" s="221"/>
      <c r="AA24" s="221"/>
      <c r="AB24" s="78"/>
      <c r="AC24" s="233"/>
      <c r="AD24" s="234"/>
      <c r="AE24" s="78"/>
      <c r="AF24" s="235"/>
      <c r="AG24" s="79" t="str">
        <f t="shared" si="1"/>
        <v xml:space="preserve"> </v>
      </c>
      <c r="AH24" s="79" t="str">
        <f>IF($W24="","JPN",VLOOKUP($W24,参照ﾃｰﾌﾞﾙ!$P$5:$R$223,3,FALSE))</f>
        <v>JPN</v>
      </c>
      <c r="AI24" s="79"/>
      <c r="AJ24" s="79" t="str">
        <f>IF($O24="","",基本データ!$C$13)</f>
        <v/>
      </c>
      <c r="AK24" s="302" t="str">
        <f>IF($O24="","",基本データ!$C$14)</f>
        <v/>
      </c>
      <c r="AL24" s="234"/>
      <c r="AM24" s="78"/>
      <c r="AN24" s="296"/>
    </row>
    <row r="25" spans="1:40" ht="14.25" x14ac:dyDescent="0.25">
      <c r="A25" s="75"/>
      <c r="B25" s="348">
        <v>222</v>
      </c>
      <c r="C25" s="76">
        <v>4</v>
      </c>
      <c r="D25" s="349"/>
      <c r="E25" s="105"/>
      <c r="F25" s="161"/>
      <c r="G25" s="105"/>
      <c r="H25" s="290" t="str">
        <f>IF(N25="","",VLOOKUP(N25,参照ﾃｰﾌﾞﾙ!$W$6:$Y$7,2,FALSE))</f>
        <v/>
      </c>
      <c r="I25" s="350"/>
      <c r="J25" s="108"/>
      <c r="K25" s="78"/>
      <c r="L25" s="78"/>
      <c r="M25" s="76"/>
      <c r="N25" s="252"/>
      <c r="O25" s="220"/>
      <c r="P25" s="368" t="str">
        <f t="shared" si="0"/>
        <v/>
      </c>
      <c r="Q25" s="266"/>
      <c r="R25" s="246"/>
      <c r="S25" s="219"/>
      <c r="T25" s="219"/>
      <c r="U25" s="219"/>
      <c r="V25" s="219"/>
      <c r="W25" s="221"/>
      <c r="X25" s="276"/>
      <c r="Y25" s="221"/>
      <c r="Z25" s="221"/>
      <c r="AA25" s="221"/>
      <c r="AB25" s="78"/>
      <c r="AC25" s="233"/>
      <c r="AD25" s="234"/>
      <c r="AE25" s="78"/>
      <c r="AF25" s="235"/>
      <c r="AG25" s="79" t="str">
        <f t="shared" si="1"/>
        <v xml:space="preserve"> </v>
      </c>
      <c r="AH25" s="79" t="str">
        <f>IF($W25="","JPN",VLOOKUP($W25,参照ﾃｰﾌﾞﾙ!$P$5:$R$223,3,FALSE))</f>
        <v>JPN</v>
      </c>
      <c r="AI25" s="79"/>
      <c r="AJ25" s="79" t="str">
        <f>IF($O25="","",基本データ!$C$13)</f>
        <v/>
      </c>
      <c r="AK25" s="302" t="str">
        <f>IF($O25="","",基本データ!$C$14)</f>
        <v/>
      </c>
      <c r="AL25" s="234"/>
      <c r="AM25" s="78"/>
      <c r="AN25" s="296"/>
    </row>
    <row r="26" spans="1:40" ht="14.25" x14ac:dyDescent="0.25">
      <c r="A26" s="75"/>
      <c r="B26" s="348">
        <v>223</v>
      </c>
      <c r="C26" s="76">
        <v>5</v>
      </c>
      <c r="D26" s="349"/>
      <c r="E26" s="105"/>
      <c r="F26" s="161"/>
      <c r="G26" s="105"/>
      <c r="H26" s="290" t="str">
        <f>IF(N26="","",VLOOKUP(N26,参照ﾃｰﾌﾞﾙ!$W$6:$Y$7,2,FALSE))</f>
        <v/>
      </c>
      <c r="I26" s="350"/>
      <c r="J26" s="108"/>
      <c r="K26" s="78"/>
      <c r="L26" s="78"/>
      <c r="M26" s="76"/>
      <c r="N26" s="252"/>
      <c r="O26" s="220"/>
      <c r="P26" s="368" t="str">
        <f t="shared" si="0"/>
        <v/>
      </c>
      <c r="Q26" s="266"/>
      <c r="R26" s="246"/>
      <c r="S26" s="219"/>
      <c r="T26" s="219"/>
      <c r="U26" s="219"/>
      <c r="V26" s="219"/>
      <c r="W26" s="221"/>
      <c r="X26" s="276"/>
      <c r="Y26" s="221"/>
      <c r="Z26" s="221"/>
      <c r="AA26" s="221"/>
      <c r="AB26" s="78"/>
      <c r="AC26" s="233"/>
      <c r="AD26" s="234"/>
      <c r="AE26" s="78"/>
      <c r="AF26" s="235"/>
      <c r="AG26" s="79" t="str">
        <f t="shared" si="1"/>
        <v xml:space="preserve"> </v>
      </c>
      <c r="AH26" s="79" t="str">
        <f>IF($W26="","JPN",VLOOKUP($W26,参照ﾃｰﾌﾞﾙ!$P$5:$R$223,3,FALSE))</f>
        <v>JPN</v>
      </c>
      <c r="AI26" s="79"/>
      <c r="AJ26" s="79" t="str">
        <f>IF($O26="","",基本データ!$C$13)</f>
        <v/>
      </c>
      <c r="AK26" s="302" t="str">
        <f>IF($O26="","",基本データ!$C$14)</f>
        <v/>
      </c>
      <c r="AL26" s="234"/>
      <c r="AM26" s="78"/>
      <c r="AN26" s="296"/>
    </row>
    <row r="27" spans="1:40" ht="14.25" x14ac:dyDescent="0.25">
      <c r="A27" s="80"/>
      <c r="B27" s="74">
        <v>224</v>
      </c>
      <c r="C27" s="74">
        <v>6</v>
      </c>
      <c r="D27" s="351"/>
      <c r="E27" s="104"/>
      <c r="F27" s="160"/>
      <c r="G27" s="104"/>
      <c r="H27" s="294" t="str">
        <f>IF(N27="","",VLOOKUP(N27,参照ﾃｰﾌﾞﾙ!$W$6:$Y$7,2,FALSE))</f>
        <v/>
      </c>
      <c r="I27" s="352"/>
      <c r="J27" s="109"/>
      <c r="K27" s="83"/>
      <c r="L27" s="83"/>
      <c r="M27" s="74"/>
      <c r="N27" s="253"/>
      <c r="O27" s="222"/>
      <c r="P27" s="369" t="str">
        <f t="shared" si="0"/>
        <v/>
      </c>
      <c r="Q27" s="267"/>
      <c r="R27" s="247"/>
      <c r="S27" s="223"/>
      <c r="T27" s="223"/>
      <c r="U27" s="223"/>
      <c r="V27" s="223"/>
      <c r="W27" s="223"/>
      <c r="X27" s="277"/>
      <c r="Y27" s="223"/>
      <c r="Z27" s="223"/>
      <c r="AA27" s="223"/>
      <c r="AB27" s="83"/>
      <c r="AC27" s="236"/>
      <c r="AD27" s="237"/>
      <c r="AE27" s="83"/>
      <c r="AF27" s="238"/>
      <c r="AG27" s="82" t="str">
        <f t="shared" si="1"/>
        <v xml:space="preserve"> </v>
      </c>
      <c r="AH27" s="82" t="str">
        <f>IF($W27="","JPN",VLOOKUP($W27,参照ﾃｰﾌﾞﾙ!$P$5:$R$223,3,FALSE))</f>
        <v>JPN</v>
      </c>
      <c r="AI27" s="82"/>
      <c r="AJ27" s="82" t="str">
        <f>IF($O27="","",基本データ!$C$13)</f>
        <v/>
      </c>
      <c r="AK27" s="303" t="str">
        <f>IF($O27="","",基本データ!$C$14)</f>
        <v/>
      </c>
      <c r="AL27" s="237"/>
      <c r="AM27" s="83"/>
      <c r="AN27" s="297"/>
    </row>
    <row r="28" spans="1:40" ht="14.25" x14ac:dyDescent="0.25">
      <c r="A28" s="84">
        <v>5</v>
      </c>
      <c r="B28" s="348">
        <v>225</v>
      </c>
      <c r="C28" s="76">
        <v>1</v>
      </c>
      <c r="D28" s="39" t="str">
        <f>IF($J28="","",VLOOKUP($J28,参照ﾃｰﾌﾞﾙ!$A$5:$F$595,3,FALSE))</f>
        <v/>
      </c>
      <c r="E28" s="51" t="str">
        <f>IF($J28="","",VLOOKUP(J28,参照ﾃｰﾌﾞﾙ!$A$5:$F$595,4,FALSE))</f>
        <v/>
      </c>
      <c r="F28" s="162" t="str">
        <f>IF(K28="","",VLOOKUP(K28,参照ﾃｰﾌﾞﾙ!$H$5:$I$64,2))</f>
        <v/>
      </c>
      <c r="G28" s="106" t="str">
        <f>IF(L28="","",VLOOKUP(L28,参照ﾃｰﾌﾞﾙ!$W$5:$Y$9,2,FALSE))</f>
        <v/>
      </c>
      <c r="H28" s="294" t="str">
        <f>IF(N28="","",VLOOKUP(N28,参照ﾃｰﾌﾞﾙ!$W$6:$Y$7,2,FALSE))</f>
        <v/>
      </c>
      <c r="I28" s="353"/>
      <c r="J28" s="187"/>
      <c r="K28" s="193"/>
      <c r="L28" s="217"/>
      <c r="M28" s="216"/>
      <c r="N28" s="254"/>
      <c r="O28" s="224"/>
      <c r="P28" s="370" t="str">
        <f t="shared" si="0"/>
        <v/>
      </c>
      <c r="Q28" s="268"/>
      <c r="R28" s="248"/>
      <c r="S28" s="219"/>
      <c r="T28" s="219"/>
      <c r="U28" s="219"/>
      <c r="V28" s="219"/>
      <c r="W28" s="225"/>
      <c r="X28" s="278"/>
      <c r="Y28" s="225"/>
      <c r="Z28" s="225"/>
      <c r="AA28" s="225"/>
      <c r="AB28" s="217"/>
      <c r="AC28" s="230"/>
      <c r="AD28" s="231"/>
      <c r="AE28" s="217"/>
      <c r="AF28" s="232"/>
      <c r="AG28" s="86" t="str">
        <f t="shared" si="1"/>
        <v xml:space="preserve"> </v>
      </c>
      <c r="AH28" s="86" t="str">
        <f>IF($W28="","JPN",VLOOKUP($W28,参照ﾃｰﾌﾞﾙ!$P$5:$R$223,3,FALSE))</f>
        <v>JPN</v>
      </c>
      <c r="AI28" s="86"/>
      <c r="AJ28" s="86" t="str">
        <f>IF($O28="","",基本データ!$C$13)</f>
        <v/>
      </c>
      <c r="AK28" s="304" t="str">
        <f>IF($O28="","",基本データ!$C$14)</f>
        <v/>
      </c>
      <c r="AL28" s="354"/>
      <c r="AM28" s="355"/>
      <c r="AN28" s="356"/>
    </row>
    <row r="29" spans="1:40" ht="14.25" x14ac:dyDescent="0.25">
      <c r="A29" s="75"/>
      <c r="B29" s="348">
        <v>226</v>
      </c>
      <c r="C29" s="76">
        <v>2</v>
      </c>
      <c r="D29" s="349"/>
      <c r="E29" s="105"/>
      <c r="F29" s="161"/>
      <c r="G29" s="105"/>
      <c r="H29" s="290" t="str">
        <f>IF(N29="","",VLOOKUP(N29,参照ﾃｰﾌﾞﾙ!$W$6:$Y$7,2,FALSE))</f>
        <v/>
      </c>
      <c r="I29" s="350"/>
      <c r="J29" s="108"/>
      <c r="K29" s="78"/>
      <c r="L29" s="78"/>
      <c r="M29" s="76"/>
      <c r="N29" s="252"/>
      <c r="O29" s="220"/>
      <c r="P29" s="368" t="str">
        <f t="shared" si="0"/>
        <v/>
      </c>
      <c r="Q29" s="266"/>
      <c r="R29" s="246"/>
      <c r="S29" s="219"/>
      <c r="T29" s="219"/>
      <c r="U29" s="219"/>
      <c r="V29" s="219"/>
      <c r="W29" s="221"/>
      <c r="X29" s="276"/>
      <c r="Y29" s="221"/>
      <c r="Z29" s="221"/>
      <c r="AA29" s="221"/>
      <c r="AB29" s="78"/>
      <c r="AC29" s="233"/>
      <c r="AD29" s="234"/>
      <c r="AE29" s="78"/>
      <c r="AF29" s="235"/>
      <c r="AG29" s="79" t="str">
        <f t="shared" si="1"/>
        <v xml:space="preserve"> </v>
      </c>
      <c r="AH29" s="79" t="str">
        <f>IF($W29="","JPN",VLOOKUP($W29,参照ﾃｰﾌﾞﾙ!$P$5:$R$223,3,FALSE))</f>
        <v>JPN</v>
      </c>
      <c r="AI29" s="79"/>
      <c r="AJ29" s="79" t="str">
        <f>IF($O29="","",基本データ!$C$13)</f>
        <v/>
      </c>
      <c r="AK29" s="302" t="str">
        <f>IF($O29="","",基本データ!$C$14)</f>
        <v/>
      </c>
      <c r="AL29" s="234"/>
      <c r="AM29" s="78"/>
      <c r="AN29" s="296"/>
    </row>
    <row r="30" spans="1:40" ht="14.25" x14ac:dyDescent="0.25">
      <c r="A30" s="75"/>
      <c r="B30" s="348">
        <v>227</v>
      </c>
      <c r="C30" s="76">
        <v>3</v>
      </c>
      <c r="D30" s="349"/>
      <c r="E30" s="105"/>
      <c r="F30" s="161"/>
      <c r="G30" s="105"/>
      <c r="H30" s="290" t="str">
        <f>IF(N30="","",VLOOKUP(N30,参照ﾃｰﾌﾞﾙ!$W$6:$Y$7,2,FALSE))</f>
        <v/>
      </c>
      <c r="I30" s="350"/>
      <c r="J30" s="108"/>
      <c r="K30" s="78"/>
      <c r="L30" s="78"/>
      <c r="M30" s="76"/>
      <c r="N30" s="252"/>
      <c r="O30" s="220"/>
      <c r="P30" s="368" t="str">
        <f t="shared" si="0"/>
        <v/>
      </c>
      <c r="Q30" s="266"/>
      <c r="R30" s="246"/>
      <c r="S30" s="219"/>
      <c r="T30" s="219"/>
      <c r="U30" s="219"/>
      <c r="V30" s="219"/>
      <c r="W30" s="221"/>
      <c r="X30" s="276"/>
      <c r="Y30" s="221"/>
      <c r="Z30" s="221"/>
      <c r="AA30" s="221"/>
      <c r="AB30" s="78"/>
      <c r="AC30" s="233"/>
      <c r="AD30" s="234"/>
      <c r="AE30" s="78"/>
      <c r="AF30" s="235"/>
      <c r="AG30" s="79" t="str">
        <f t="shared" si="1"/>
        <v xml:space="preserve"> </v>
      </c>
      <c r="AH30" s="79" t="str">
        <f>IF($W30="","JPN",VLOOKUP($W30,参照ﾃｰﾌﾞﾙ!$P$5:$R$223,3,FALSE))</f>
        <v>JPN</v>
      </c>
      <c r="AI30" s="79"/>
      <c r="AJ30" s="79" t="str">
        <f>IF($O30="","",基本データ!$C$13)</f>
        <v/>
      </c>
      <c r="AK30" s="302" t="str">
        <f>IF($O30="","",基本データ!$C$14)</f>
        <v/>
      </c>
      <c r="AL30" s="234"/>
      <c r="AM30" s="78"/>
      <c r="AN30" s="296"/>
    </row>
    <row r="31" spans="1:40" ht="14.25" x14ac:dyDescent="0.25">
      <c r="A31" s="75"/>
      <c r="B31" s="348">
        <v>228</v>
      </c>
      <c r="C31" s="76">
        <v>4</v>
      </c>
      <c r="D31" s="349"/>
      <c r="E31" s="105"/>
      <c r="F31" s="161"/>
      <c r="G31" s="105"/>
      <c r="H31" s="290" t="str">
        <f>IF(N31="","",VLOOKUP(N31,参照ﾃｰﾌﾞﾙ!$W$6:$Y$7,2,FALSE))</f>
        <v/>
      </c>
      <c r="I31" s="350"/>
      <c r="J31" s="108"/>
      <c r="K31" s="78"/>
      <c r="L31" s="78"/>
      <c r="M31" s="76"/>
      <c r="N31" s="252"/>
      <c r="O31" s="220"/>
      <c r="P31" s="368" t="str">
        <f t="shared" si="0"/>
        <v/>
      </c>
      <c r="Q31" s="266"/>
      <c r="R31" s="246"/>
      <c r="S31" s="219"/>
      <c r="T31" s="219"/>
      <c r="U31" s="219"/>
      <c r="V31" s="219"/>
      <c r="W31" s="221"/>
      <c r="X31" s="276"/>
      <c r="Y31" s="221"/>
      <c r="Z31" s="221"/>
      <c r="AA31" s="221"/>
      <c r="AB31" s="78"/>
      <c r="AC31" s="233"/>
      <c r="AD31" s="234"/>
      <c r="AE31" s="78"/>
      <c r="AF31" s="235"/>
      <c r="AG31" s="79" t="str">
        <f t="shared" si="1"/>
        <v xml:space="preserve"> </v>
      </c>
      <c r="AH31" s="79" t="str">
        <f>IF($W31="","JPN",VLOOKUP($W31,参照ﾃｰﾌﾞﾙ!$P$5:$R$223,3,FALSE))</f>
        <v>JPN</v>
      </c>
      <c r="AI31" s="79"/>
      <c r="AJ31" s="79" t="str">
        <f>IF($O31="","",基本データ!$C$13)</f>
        <v/>
      </c>
      <c r="AK31" s="302" t="str">
        <f>IF($O31="","",基本データ!$C$14)</f>
        <v/>
      </c>
      <c r="AL31" s="234"/>
      <c r="AM31" s="78"/>
      <c r="AN31" s="296"/>
    </row>
    <row r="32" spans="1:40" ht="14.25" x14ac:dyDescent="0.25">
      <c r="A32" s="75"/>
      <c r="B32" s="348">
        <v>229</v>
      </c>
      <c r="C32" s="76">
        <v>5</v>
      </c>
      <c r="D32" s="349"/>
      <c r="E32" s="105"/>
      <c r="F32" s="161"/>
      <c r="G32" s="105"/>
      <c r="H32" s="290" t="str">
        <f>IF(N32="","",VLOOKUP(N32,参照ﾃｰﾌﾞﾙ!$W$6:$Y$7,2,FALSE))</f>
        <v/>
      </c>
      <c r="I32" s="350"/>
      <c r="J32" s="108"/>
      <c r="K32" s="78"/>
      <c r="L32" s="78"/>
      <c r="M32" s="76"/>
      <c r="N32" s="252"/>
      <c r="O32" s="220"/>
      <c r="P32" s="368" t="str">
        <f t="shared" si="0"/>
        <v/>
      </c>
      <c r="Q32" s="266"/>
      <c r="R32" s="246"/>
      <c r="S32" s="219"/>
      <c r="T32" s="219"/>
      <c r="U32" s="219"/>
      <c r="V32" s="219"/>
      <c r="W32" s="221"/>
      <c r="X32" s="276"/>
      <c r="Y32" s="221"/>
      <c r="Z32" s="221"/>
      <c r="AA32" s="221"/>
      <c r="AB32" s="78"/>
      <c r="AC32" s="233"/>
      <c r="AD32" s="234"/>
      <c r="AE32" s="78"/>
      <c r="AF32" s="235"/>
      <c r="AG32" s="79" t="str">
        <f t="shared" si="1"/>
        <v xml:space="preserve"> </v>
      </c>
      <c r="AH32" s="79" t="str">
        <f>IF($W32="","JPN",VLOOKUP($W32,参照ﾃｰﾌﾞﾙ!$P$5:$R$223,3,FALSE))</f>
        <v>JPN</v>
      </c>
      <c r="AI32" s="79"/>
      <c r="AJ32" s="79" t="str">
        <f>IF($O32="","",基本データ!$C$13)</f>
        <v/>
      </c>
      <c r="AK32" s="302" t="str">
        <f>IF($O32="","",基本データ!$C$14)</f>
        <v/>
      </c>
      <c r="AL32" s="234"/>
      <c r="AM32" s="78"/>
      <c r="AN32" s="296"/>
    </row>
    <row r="33" spans="1:40" ht="14.25" x14ac:dyDescent="0.25">
      <c r="A33" s="80"/>
      <c r="B33" s="74">
        <v>230</v>
      </c>
      <c r="C33" s="74">
        <v>6</v>
      </c>
      <c r="D33" s="351"/>
      <c r="E33" s="104"/>
      <c r="F33" s="160"/>
      <c r="G33" s="104"/>
      <c r="H33" s="290" t="str">
        <f>IF(N33="","",VLOOKUP(N33,参照ﾃｰﾌﾞﾙ!$W$6:$Y$7,2,FALSE))</f>
        <v/>
      </c>
      <c r="I33" s="352"/>
      <c r="J33" s="109"/>
      <c r="K33" s="83"/>
      <c r="L33" s="83"/>
      <c r="M33" s="74"/>
      <c r="N33" s="253"/>
      <c r="O33" s="222"/>
      <c r="P33" s="369" t="str">
        <f t="shared" si="0"/>
        <v/>
      </c>
      <c r="Q33" s="267"/>
      <c r="R33" s="247"/>
      <c r="S33" s="223"/>
      <c r="T33" s="223"/>
      <c r="U33" s="223"/>
      <c r="V33" s="223"/>
      <c r="W33" s="223"/>
      <c r="X33" s="277"/>
      <c r="Y33" s="223"/>
      <c r="Z33" s="223"/>
      <c r="AA33" s="223"/>
      <c r="AB33" s="83"/>
      <c r="AC33" s="236"/>
      <c r="AD33" s="237"/>
      <c r="AE33" s="83"/>
      <c r="AF33" s="238"/>
      <c r="AG33" s="82" t="str">
        <f t="shared" si="1"/>
        <v xml:space="preserve"> </v>
      </c>
      <c r="AH33" s="82" t="str">
        <f>IF($W33="","JPN",VLOOKUP($W33,参照ﾃｰﾌﾞﾙ!$P$5:$R$223,3,FALSE))</f>
        <v>JPN</v>
      </c>
      <c r="AI33" s="82"/>
      <c r="AJ33" s="82" t="str">
        <f>IF($O33="","",基本データ!$C$13)</f>
        <v/>
      </c>
      <c r="AK33" s="303" t="str">
        <f>IF($O33="","",基本データ!$C$14)</f>
        <v/>
      </c>
      <c r="AL33" s="237"/>
      <c r="AM33" s="83"/>
      <c r="AN33" s="297"/>
    </row>
    <row r="34" spans="1:40" ht="14.25" x14ac:dyDescent="0.25">
      <c r="A34" s="84">
        <v>6</v>
      </c>
      <c r="B34" s="348">
        <v>231</v>
      </c>
      <c r="C34" s="76">
        <v>1</v>
      </c>
      <c r="D34" s="39" t="str">
        <f>IF($J34="","",VLOOKUP($J34,参照ﾃｰﾌﾞﾙ!$A$5:$F$595,3,FALSE))</f>
        <v/>
      </c>
      <c r="E34" s="51" t="str">
        <f>IF($J34="","",VLOOKUP(J34,参照ﾃｰﾌﾞﾙ!$A$5:$F$595,4,FALSE))</f>
        <v/>
      </c>
      <c r="F34" s="162" t="str">
        <f>IF(K34="","",VLOOKUP(K34,参照ﾃｰﾌﾞﾙ!$H$5:$I$64,2))</f>
        <v/>
      </c>
      <c r="G34" s="106" t="str">
        <f>IF(L34="","",VLOOKUP(L34,参照ﾃｰﾌﾞﾙ!$W$5:$Y$9,2,FALSE))</f>
        <v/>
      </c>
      <c r="H34" s="295" t="str">
        <f>IF(N34="","",VLOOKUP(N34,参照ﾃｰﾌﾞﾙ!$W$6:$Y$7,2,FALSE))</f>
        <v/>
      </c>
      <c r="I34" s="353"/>
      <c r="J34" s="187"/>
      <c r="K34" s="193"/>
      <c r="L34" s="217"/>
      <c r="M34" s="216"/>
      <c r="N34" s="254"/>
      <c r="O34" s="224"/>
      <c r="P34" s="370" t="str">
        <f t="shared" si="0"/>
        <v/>
      </c>
      <c r="Q34" s="268"/>
      <c r="R34" s="248"/>
      <c r="S34" s="219"/>
      <c r="T34" s="219"/>
      <c r="U34" s="219"/>
      <c r="V34" s="219"/>
      <c r="W34" s="225"/>
      <c r="X34" s="278"/>
      <c r="Y34" s="225"/>
      <c r="Z34" s="225"/>
      <c r="AA34" s="225"/>
      <c r="AB34" s="217"/>
      <c r="AC34" s="230"/>
      <c r="AD34" s="231"/>
      <c r="AE34" s="217"/>
      <c r="AF34" s="232"/>
      <c r="AG34" s="86" t="str">
        <f t="shared" si="1"/>
        <v xml:space="preserve"> </v>
      </c>
      <c r="AH34" s="86" t="str">
        <f>IF($W34="","JPN",VLOOKUP($W34,参照ﾃｰﾌﾞﾙ!$P$5:$R$223,3,FALSE))</f>
        <v>JPN</v>
      </c>
      <c r="AI34" s="86"/>
      <c r="AJ34" s="86" t="str">
        <f>IF($O34="","",基本データ!$C$13)</f>
        <v/>
      </c>
      <c r="AK34" s="304" t="str">
        <f>IF($O34="","",基本データ!$C$14)</f>
        <v/>
      </c>
      <c r="AL34" s="354"/>
      <c r="AM34" s="355"/>
      <c r="AN34" s="356"/>
    </row>
    <row r="35" spans="1:40" ht="14.25" x14ac:dyDescent="0.25">
      <c r="A35" s="75"/>
      <c r="B35" s="348">
        <v>232</v>
      </c>
      <c r="C35" s="76">
        <v>2</v>
      </c>
      <c r="D35" s="349"/>
      <c r="E35" s="105"/>
      <c r="F35" s="161"/>
      <c r="G35" s="105"/>
      <c r="H35" s="292" t="str">
        <f>IF(N35="","",VLOOKUP(N35,参照ﾃｰﾌﾞﾙ!$W$6:$Y$7,2,FALSE))</f>
        <v/>
      </c>
      <c r="I35" s="350"/>
      <c r="J35" s="108"/>
      <c r="K35" s="78"/>
      <c r="L35" s="78"/>
      <c r="M35" s="76"/>
      <c r="N35" s="252"/>
      <c r="O35" s="220"/>
      <c r="P35" s="368" t="str">
        <f t="shared" ref="P35:P66" si="2">IF(Q35="","","-")</f>
        <v/>
      </c>
      <c r="Q35" s="266"/>
      <c r="R35" s="246"/>
      <c r="S35" s="219"/>
      <c r="T35" s="219"/>
      <c r="U35" s="219"/>
      <c r="V35" s="219"/>
      <c r="W35" s="221"/>
      <c r="X35" s="276"/>
      <c r="Y35" s="221"/>
      <c r="Z35" s="221"/>
      <c r="AA35" s="221"/>
      <c r="AB35" s="78"/>
      <c r="AC35" s="233"/>
      <c r="AD35" s="234"/>
      <c r="AE35" s="78"/>
      <c r="AF35" s="235"/>
      <c r="AG35" s="79" t="str">
        <f t="shared" si="1"/>
        <v xml:space="preserve"> </v>
      </c>
      <c r="AH35" s="79" t="str">
        <f>IF($W35="","JPN",VLOOKUP($W35,参照ﾃｰﾌﾞﾙ!$P$5:$R$223,3,FALSE))</f>
        <v>JPN</v>
      </c>
      <c r="AI35" s="79"/>
      <c r="AJ35" s="79" t="str">
        <f>IF($O35="","",基本データ!$C$13)</f>
        <v/>
      </c>
      <c r="AK35" s="302" t="str">
        <f>IF($O35="","",基本データ!$C$14)</f>
        <v/>
      </c>
      <c r="AL35" s="234"/>
      <c r="AM35" s="78"/>
      <c r="AN35" s="296"/>
    </row>
    <row r="36" spans="1:40" ht="14.25" x14ac:dyDescent="0.25">
      <c r="A36" s="75"/>
      <c r="B36" s="348">
        <v>233</v>
      </c>
      <c r="C36" s="76">
        <v>3</v>
      </c>
      <c r="D36" s="349"/>
      <c r="E36" s="105"/>
      <c r="F36" s="161"/>
      <c r="G36" s="105"/>
      <c r="H36" s="290" t="str">
        <f>IF(N36="","",VLOOKUP(N36,参照ﾃｰﾌﾞﾙ!$W$6:$Y$7,2,FALSE))</f>
        <v/>
      </c>
      <c r="I36" s="350"/>
      <c r="J36" s="108"/>
      <c r="K36" s="78"/>
      <c r="L36" s="78"/>
      <c r="M36" s="76"/>
      <c r="N36" s="252"/>
      <c r="O36" s="220"/>
      <c r="P36" s="368" t="str">
        <f t="shared" si="2"/>
        <v/>
      </c>
      <c r="Q36" s="266"/>
      <c r="R36" s="246"/>
      <c r="S36" s="219"/>
      <c r="T36" s="219"/>
      <c r="U36" s="219"/>
      <c r="V36" s="219"/>
      <c r="W36" s="221"/>
      <c r="X36" s="276"/>
      <c r="Y36" s="221"/>
      <c r="Z36" s="221"/>
      <c r="AA36" s="221"/>
      <c r="AB36" s="78"/>
      <c r="AC36" s="233"/>
      <c r="AD36" s="234"/>
      <c r="AE36" s="78"/>
      <c r="AF36" s="235"/>
      <c r="AG36" s="79" t="str">
        <f t="shared" si="1"/>
        <v xml:space="preserve"> </v>
      </c>
      <c r="AH36" s="79" t="str">
        <f>IF($W36="","JPN",VLOOKUP($W36,参照ﾃｰﾌﾞﾙ!$P$5:$R$223,3,FALSE))</f>
        <v>JPN</v>
      </c>
      <c r="AI36" s="79"/>
      <c r="AJ36" s="79" t="str">
        <f>IF($O36="","",基本データ!$C$13)</f>
        <v/>
      </c>
      <c r="AK36" s="302" t="str">
        <f>IF($O36="","",基本データ!$C$14)</f>
        <v/>
      </c>
      <c r="AL36" s="234"/>
      <c r="AM36" s="78"/>
      <c r="AN36" s="296"/>
    </row>
    <row r="37" spans="1:40" ht="14.25" x14ac:dyDescent="0.25">
      <c r="A37" s="75"/>
      <c r="B37" s="348">
        <v>234</v>
      </c>
      <c r="C37" s="76">
        <v>4</v>
      </c>
      <c r="D37" s="349"/>
      <c r="E37" s="105"/>
      <c r="F37" s="161"/>
      <c r="G37" s="105"/>
      <c r="H37" s="290" t="str">
        <f>IF(N37="","",VLOOKUP(N37,参照ﾃｰﾌﾞﾙ!$W$6:$Y$7,2,FALSE))</f>
        <v/>
      </c>
      <c r="I37" s="350"/>
      <c r="J37" s="108"/>
      <c r="K37" s="78"/>
      <c r="L37" s="78"/>
      <c r="M37" s="76"/>
      <c r="N37" s="252"/>
      <c r="O37" s="220"/>
      <c r="P37" s="368" t="str">
        <f t="shared" si="2"/>
        <v/>
      </c>
      <c r="Q37" s="266"/>
      <c r="R37" s="246"/>
      <c r="S37" s="219"/>
      <c r="T37" s="219"/>
      <c r="U37" s="219"/>
      <c r="V37" s="219"/>
      <c r="W37" s="221"/>
      <c r="X37" s="276"/>
      <c r="Y37" s="221"/>
      <c r="Z37" s="221"/>
      <c r="AA37" s="221"/>
      <c r="AB37" s="78"/>
      <c r="AC37" s="233"/>
      <c r="AD37" s="234"/>
      <c r="AE37" s="78"/>
      <c r="AF37" s="235"/>
      <c r="AG37" s="79" t="str">
        <f t="shared" si="1"/>
        <v xml:space="preserve"> </v>
      </c>
      <c r="AH37" s="79" t="str">
        <f>IF($W37="","JPN",VLOOKUP($W37,参照ﾃｰﾌﾞﾙ!$P$5:$R$223,3,FALSE))</f>
        <v>JPN</v>
      </c>
      <c r="AI37" s="79"/>
      <c r="AJ37" s="79" t="str">
        <f>IF($O37="","",基本データ!$C$13)</f>
        <v/>
      </c>
      <c r="AK37" s="302" t="str">
        <f>IF($O37="","",基本データ!$C$14)</f>
        <v/>
      </c>
      <c r="AL37" s="234"/>
      <c r="AM37" s="78"/>
      <c r="AN37" s="296"/>
    </row>
    <row r="38" spans="1:40" ht="14.25" x14ac:dyDescent="0.25">
      <c r="A38" s="75"/>
      <c r="B38" s="348">
        <v>235</v>
      </c>
      <c r="C38" s="76">
        <v>5</v>
      </c>
      <c r="D38" s="349"/>
      <c r="E38" s="105"/>
      <c r="F38" s="161"/>
      <c r="G38" s="105"/>
      <c r="H38" s="290" t="str">
        <f>IF(N38="","",VLOOKUP(N38,参照ﾃｰﾌﾞﾙ!$W$6:$Y$7,2,FALSE))</f>
        <v/>
      </c>
      <c r="I38" s="350"/>
      <c r="J38" s="108"/>
      <c r="K38" s="78"/>
      <c r="L38" s="78"/>
      <c r="M38" s="76"/>
      <c r="N38" s="252"/>
      <c r="O38" s="220"/>
      <c r="P38" s="368" t="str">
        <f t="shared" si="2"/>
        <v/>
      </c>
      <c r="Q38" s="266"/>
      <c r="R38" s="246"/>
      <c r="S38" s="219"/>
      <c r="T38" s="219"/>
      <c r="U38" s="219"/>
      <c r="V38" s="219"/>
      <c r="W38" s="221"/>
      <c r="X38" s="276"/>
      <c r="Y38" s="221"/>
      <c r="Z38" s="221"/>
      <c r="AA38" s="221"/>
      <c r="AB38" s="78"/>
      <c r="AC38" s="233"/>
      <c r="AD38" s="234"/>
      <c r="AE38" s="78"/>
      <c r="AF38" s="235"/>
      <c r="AG38" s="79" t="str">
        <f t="shared" si="1"/>
        <v xml:space="preserve"> </v>
      </c>
      <c r="AH38" s="79" t="str">
        <f>IF($W38="","JPN",VLOOKUP($W38,参照ﾃｰﾌﾞﾙ!$P$5:$R$223,3,FALSE))</f>
        <v>JPN</v>
      </c>
      <c r="AI38" s="79"/>
      <c r="AJ38" s="79" t="str">
        <f>IF($O38="","",基本データ!$C$13)</f>
        <v/>
      </c>
      <c r="AK38" s="302" t="str">
        <f>IF($O38="","",基本データ!$C$14)</f>
        <v/>
      </c>
      <c r="AL38" s="234"/>
      <c r="AM38" s="78"/>
      <c r="AN38" s="296"/>
    </row>
    <row r="39" spans="1:40" ht="14.25" x14ac:dyDescent="0.25">
      <c r="A39" s="80"/>
      <c r="B39" s="74">
        <v>236</v>
      </c>
      <c r="C39" s="74">
        <v>6</v>
      </c>
      <c r="D39" s="351"/>
      <c r="E39" s="104"/>
      <c r="F39" s="160"/>
      <c r="G39" s="104"/>
      <c r="H39" s="294" t="str">
        <f>IF(N39="","",VLOOKUP(N39,参照ﾃｰﾌﾞﾙ!$W$6:$Y$7,2,FALSE))</f>
        <v/>
      </c>
      <c r="I39" s="352"/>
      <c r="J39" s="109"/>
      <c r="K39" s="83"/>
      <c r="L39" s="83"/>
      <c r="M39" s="74"/>
      <c r="N39" s="253"/>
      <c r="O39" s="222"/>
      <c r="P39" s="369" t="str">
        <f t="shared" si="2"/>
        <v/>
      </c>
      <c r="Q39" s="267"/>
      <c r="R39" s="247"/>
      <c r="S39" s="223"/>
      <c r="T39" s="223"/>
      <c r="U39" s="223"/>
      <c r="V39" s="223"/>
      <c r="W39" s="223"/>
      <c r="X39" s="277"/>
      <c r="Y39" s="223"/>
      <c r="Z39" s="223"/>
      <c r="AA39" s="223"/>
      <c r="AB39" s="83"/>
      <c r="AC39" s="236"/>
      <c r="AD39" s="237"/>
      <c r="AE39" s="83"/>
      <c r="AF39" s="238"/>
      <c r="AG39" s="82" t="str">
        <f t="shared" si="1"/>
        <v xml:space="preserve"> </v>
      </c>
      <c r="AH39" s="82" t="str">
        <f>IF($W39="","JPN",VLOOKUP($W39,参照ﾃｰﾌﾞﾙ!$P$5:$R$223,3,FALSE))</f>
        <v>JPN</v>
      </c>
      <c r="AI39" s="82"/>
      <c r="AJ39" s="82" t="str">
        <f>IF($O39="","",基本データ!$C$13)</f>
        <v/>
      </c>
      <c r="AK39" s="303" t="str">
        <f>IF($O39="","",基本データ!$C$14)</f>
        <v/>
      </c>
      <c r="AL39" s="237"/>
      <c r="AM39" s="83"/>
      <c r="AN39" s="297"/>
    </row>
    <row r="40" spans="1:40" ht="14.25" x14ac:dyDescent="0.25">
      <c r="A40" s="84">
        <v>7</v>
      </c>
      <c r="B40" s="348">
        <v>237</v>
      </c>
      <c r="C40" s="76">
        <v>1</v>
      </c>
      <c r="D40" s="39" t="str">
        <f>IF($J40="","",VLOOKUP($J40,参照ﾃｰﾌﾞﾙ!$A$5:$F$595,3,FALSE))</f>
        <v/>
      </c>
      <c r="E40" s="51" t="str">
        <f>IF($J40="","",VLOOKUP(J40,参照ﾃｰﾌﾞﾙ!$A$5:$F$595,4,FALSE))</f>
        <v/>
      </c>
      <c r="F40" s="162" t="str">
        <f>IF(K40="","",VLOOKUP(K40,参照ﾃｰﾌﾞﾙ!$H$5:$I$64,2))</f>
        <v/>
      </c>
      <c r="G40" s="106" t="str">
        <f>IF(L40="","",VLOOKUP(L40,参照ﾃｰﾌﾞﾙ!$W$5:$Y$9,2,FALSE))</f>
        <v/>
      </c>
      <c r="H40" s="290" t="str">
        <f>IF(N40="","",VLOOKUP(N40,参照ﾃｰﾌﾞﾙ!$W$6:$Y$7,2,FALSE))</f>
        <v/>
      </c>
      <c r="I40" s="353"/>
      <c r="J40" s="187"/>
      <c r="K40" s="193"/>
      <c r="L40" s="217"/>
      <c r="M40" s="216"/>
      <c r="N40" s="254"/>
      <c r="O40" s="224"/>
      <c r="P40" s="370" t="str">
        <f t="shared" si="2"/>
        <v/>
      </c>
      <c r="Q40" s="268"/>
      <c r="R40" s="248"/>
      <c r="S40" s="219"/>
      <c r="T40" s="219"/>
      <c r="U40" s="219"/>
      <c r="V40" s="219"/>
      <c r="W40" s="225"/>
      <c r="X40" s="278"/>
      <c r="Y40" s="225"/>
      <c r="Z40" s="225"/>
      <c r="AA40" s="225"/>
      <c r="AB40" s="217"/>
      <c r="AC40" s="230"/>
      <c r="AD40" s="231"/>
      <c r="AE40" s="217"/>
      <c r="AF40" s="232"/>
      <c r="AG40" s="86" t="str">
        <f t="shared" si="1"/>
        <v xml:space="preserve"> </v>
      </c>
      <c r="AH40" s="86" t="str">
        <f>IF($W40="","JPN",VLOOKUP($W40,参照ﾃｰﾌﾞﾙ!$P$5:$R$223,3,FALSE))</f>
        <v>JPN</v>
      </c>
      <c r="AI40" s="86"/>
      <c r="AJ40" s="86" t="str">
        <f>IF($O40="","",基本データ!$C$13)</f>
        <v/>
      </c>
      <c r="AK40" s="304" t="str">
        <f>IF($O40="","",基本データ!$C$14)</f>
        <v/>
      </c>
      <c r="AL40" s="354"/>
      <c r="AM40" s="355"/>
      <c r="AN40" s="356"/>
    </row>
    <row r="41" spans="1:40" ht="14.25" x14ac:dyDescent="0.25">
      <c r="A41" s="75"/>
      <c r="B41" s="348">
        <v>238</v>
      </c>
      <c r="C41" s="76">
        <v>2</v>
      </c>
      <c r="D41" s="349"/>
      <c r="E41" s="105"/>
      <c r="F41" s="161"/>
      <c r="G41" s="105"/>
      <c r="H41" s="290" t="str">
        <f>IF(N41="","",VLOOKUP(N41,参照ﾃｰﾌﾞﾙ!$W$6:$Y$7,2,FALSE))</f>
        <v/>
      </c>
      <c r="I41" s="350"/>
      <c r="J41" s="108"/>
      <c r="K41" s="78"/>
      <c r="L41" s="78"/>
      <c r="M41" s="76"/>
      <c r="N41" s="252"/>
      <c r="O41" s="220"/>
      <c r="P41" s="368" t="str">
        <f t="shared" si="2"/>
        <v/>
      </c>
      <c r="Q41" s="266"/>
      <c r="R41" s="246"/>
      <c r="S41" s="219"/>
      <c r="T41" s="219"/>
      <c r="U41" s="219"/>
      <c r="V41" s="219"/>
      <c r="W41" s="221"/>
      <c r="X41" s="276"/>
      <c r="Y41" s="221"/>
      <c r="Z41" s="221"/>
      <c r="AA41" s="221"/>
      <c r="AB41" s="78"/>
      <c r="AC41" s="233"/>
      <c r="AD41" s="234"/>
      <c r="AE41" s="78"/>
      <c r="AF41" s="235"/>
      <c r="AG41" s="79" t="str">
        <f t="shared" si="1"/>
        <v xml:space="preserve"> </v>
      </c>
      <c r="AH41" s="79" t="str">
        <f>IF($W41="","JPN",VLOOKUP($W41,参照ﾃｰﾌﾞﾙ!$P$5:$R$223,3,FALSE))</f>
        <v>JPN</v>
      </c>
      <c r="AI41" s="79"/>
      <c r="AJ41" s="79" t="str">
        <f>IF($O41="","",基本データ!$C$13)</f>
        <v/>
      </c>
      <c r="AK41" s="302" t="str">
        <f>IF($O41="","",基本データ!$C$14)</f>
        <v/>
      </c>
      <c r="AL41" s="234"/>
      <c r="AM41" s="78"/>
      <c r="AN41" s="296"/>
    </row>
    <row r="42" spans="1:40" ht="14.25" x14ac:dyDescent="0.25">
      <c r="A42" s="75"/>
      <c r="B42" s="348">
        <v>239</v>
      </c>
      <c r="C42" s="76">
        <v>3</v>
      </c>
      <c r="D42" s="349"/>
      <c r="E42" s="105"/>
      <c r="F42" s="161"/>
      <c r="G42" s="105"/>
      <c r="H42" s="290" t="str">
        <f>IF(N42="","",VLOOKUP(N42,参照ﾃｰﾌﾞﾙ!$W$6:$Y$7,2,FALSE))</f>
        <v/>
      </c>
      <c r="I42" s="350"/>
      <c r="J42" s="108"/>
      <c r="K42" s="78"/>
      <c r="L42" s="78"/>
      <c r="M42" s="76"/>
      <c r="N42" s="252"/>
      <c r="O42" s="220"/>
      <c r="P42" s="368" t="str">
        <f t="shared" si="2"/>
        <v/>
      </c>
      <c r="Q42" s="266"/>
      <c r="R42" s="246"/>
      <c r="S42" s="219"/>
      <c r="T42" s="219"/>
      <c r="U42" s="219"/>
      <c r="V42" s="219"/>
      <c r="W42" s="221"/>
      <c r="X42" s="276"/>
      <c r="Y42" s="221"/>
      <c r="Z42" s="221"/>
      <c r="AA42" s="221"/>
      <c r="AB42" s="78"/>
      <c r="AC42" s="233"/>
      <c r="AD42" s="234"/>
      <c r="AE42" s="78"/>
      <c r="AF42" s="235"/>
      <c r="AG42" s="79" t="str">
        <f t="shared" si="1"/>
        <v xml:space="preserve"> </v>
      </c>
      <c r="AH42" s="79" t="str">
        <f>IF($W42="","JPN",VLOOKUP($W42,参照ﾃｰﾌﾞﾙ!$P$5:$R$223,3,FALSE))</f>
        <v>JPN</v>
      </c>
      <c r="AI42" s="79"/>
      <c r="AJ42" s="79" t="str">
        <f>IF($O42="","",基本データ!$C$13)</f>
        <v/>
      </c>
      <c r="AK42" s="302" t="str">
        <f>IF($O42="","",基本データ!$C$14)</f>
        <v/>
      </c>
      <c r="AL42" s="234"/>
      <c r="AM42" s="78"/>
      <c r="AN42" s="296"/>
    </row>
    <row r="43" spans="1:40" ht="14.25" x14ac:dyDescent="0.25">
      <c r="A43" s="75"/>
      <c r="B43" s="348">
        <v>240</v>
      </c>
      <c r="C43" s="76">
        <v>4</v>
      </c>
      <c r="D43" s="349"/>
      <c r="E43" s="105"/>
      <c r="F43" s="161"/>
      <c r="G43" s="105"/>
      <c r="H43" s="290" t="str">
        <f>IF(N43="","",VLOOKUP(N43,参照ﾃｰﾌﾞﾙ!$W$6:$Y$7,2,FALSE))</f>
        <v/>
      </c>
      <c r="I43" s="350"/>
      <c r="J43" s="108"/>
      <c r="K43" s="78"/>
      <c r="L43" s="78"/>
      <c r="M43" s="76"/>
      <c r="N43" s="252"/>
      <c r="O43" s="220"/>
      <c r="P43" s="368" t="str">
        <f t="shared" si="2"/>
        <v/>
      </c>
      <c r="Q43" s="266"/>
      <c r="R43" s="246"/>
      <c r="S43" s="219"/>
      <c r="T43" s="219"/>
      <c r="U43" s="219"/>
      <c r="V43" s="219"/>
      <c r="W43" s="221"/>
      <c r="X43" s="276"/>
      <c r="Y43" s="221"/>
      <c r="Z43" s="221"/>
      <c r="AA43" s="221"/>
      <c r="AB43" s="78"/>
      <c r="AC43" s="233"/>
      <c r="AD43" s="234"/>
      <c r="AE43" s="78"/>
      <c r="AF43" s="235"/>
      <c r="AG43" s="79" t="str">
        <f t="shared" si="1"/>
        <v xml:space="preserve"> </v>
      </c>
      <c r="AH43" s="79" t="str">
        <f>IF($W43="","JPN",VLOOKUP($W43,参照ﾃｰﾌﾞﾙ!$P$5:$R$223,3,FALSE))</f>
        <v>JPN</v>
      </c>
      <c r="AI43" s="79"/>
      <c r="AJ43" s="79" t="str">
        <f>IF($O43="","",基本データ!$C$13)</f>
        <v/>
      </c>
      <c r="AK43" s="302" t="str">
        <f>IF($O43="","",基本データ!$C$14)</f>
        <v/>
      </c>
      <c r="AL43" s="234"/>
      <c r="AM43" s="78"/>
      <c r="AN43" s="296"/>
    </row>
    <row r="44" spans="1:40" ht="14.25" x14ac:dyDescent="0.25">
      <c r="A44" s="75"/>
      <c r="B44" s="348">
        <v>241</v>
      </c>
      <c r="C44" s="76">
        <v>5</v>
      </c>
      <c r="D44" s="349"/>
      <c r="E44" s="105"/>
      <c r="F44" s="161"/>
      <c r="G44" s="105"/>
      <c r="H44" s="290" t="str">
        <f>IF(N44="","",VLOOKUP(N44,参照ﾃｰﾌﾞﾙ!$W$6:$Y$7,2,FALSE))</f>
        <v/>
      </c>
      <c r="I44" s="350"/>
      <c r="J44" s="108"/>
      <c r="K44" s="78"/>
      <c r="L44" s="78"/>
      <c r="M44" s="76"/>
      <c r="N44" s="252"/>
      <c r="O44" s="220"/>
      <c r="P44" s="368" t="str">
        <f t="shared" si="2"/>
        <v/>
      </c>
      <c r="Q44" s="266"/>
      <c r="R44" s="246"/>
      <c r="S44" s="219"/>
      <c r="T44" s="219"/>
      <c r="U44" s="219"/>
      <c r="V44" s="219"/>
      <c r="W44" s="221"/>
      <c r="X44" s="276"/>
      <c r="Y44" s="221"/>
      <c r="Z44" s="221"/>
      <c r="AA44" s="221"/>
      <c r="AB44" s="78"/>
      <c r="AC44" s="233"/>
      <c r="AD44" s="234"/>
      <c r="AE44" s="78"/>
      <c r="AF44" s="235"/>
      <c r="AG44" s="79" t="str">
        <f t="shared" si="1"/>
        <v xml:space="preserve"> </v>
      </c>
      <c r="AH44" s="79" t="str">
        <f>IF($W44="","JPN",VLOOKUP($W44,参照ﾃｰﾌﾞﾙ!$P$5:$R$223,3,FALSE))</f>
        <v>JPN</v>
      </c>
      <c r="AI44" s="79"/>
      <c r="AJ44" s="79" t="str">
        <f>IF($O44="","",基本データ!$C$13)</f>
        <v/>
      </c>
      <c r="AK44" s="302" t="str">
        <f>IF($O44="","",基本データ!$C$14)</f>
        <v/>
      </c>
      <c r="AL44" s="234"/>
      <c r="AM44" s="78"/>
      <c r="AN44" s="296"/>
    </row>
    <row r="45" spans="1:40" ht="14.25" x14ac:dyDescent="0.25">
      <c r="A45" s="80"/>
      <c r="B45" s="74">
        <v>242</v>
      </c>
      <c r="C45" s="74">
        <v>6</v>
      </c>
      <c r="D45" s="351"/>
      <c r="E45" s="104"/>
      <c r="F45" s="160"/>
      <c r="G45" s="104"/>
      <c r="H45" s="290" t="str">
        <f>IF(N45="","",VLOOKUP(N45,参照ﾃｰﾌﾞﾙ!$W$6:$Y$7,2,FALSE))</f>
        <v/>
      </c>
      <c r="I45" s="352"/>
      <c r="J45" s="109"/>
      <c r="K45" s="83"/>
      <c r="L45" s="83"/>
      <c r="M45" s="74"/>
      <c r="N45" s="253"/>
      <c r="O45" s="222"/>
      <c r="P45" s="369" t="str">
        <f t="shared" si="2"/>
        <v/>
      </c>
      <c r="Q45" s="267"/>
      <c r="R45" s="247"/>
      <c r="S45" s="223"/>
      <c r="T45" s="223"/>
      <c r="U45" s="223"/>
      <c r="V45" s="223"/>
      <c r="W45" s="223"/>
      <c r="X45" s="277"/>
      <c r="Y45" s="223"/>
      <c r="Z45" s="223"/>
      <c r="AA45" s="223"/>
      <c r="AB45" s="83"/>
      <c r="AC45" s="236"/>
      <c r="AD45" s="237"/>
      <c r="AE45" s="83"/>
      <c r="AF45" s="238"/>
      <c r="AG45" s="82" t="str">
        <f t="shared" si="1"/>
        <v xml:space="preserve"> </v>
      </c>
      <c r="AH45" s="82" t="str">
        <f>IF($W45="","JPN",VLOOKUP($W45,参照ﾃｰﾌﾞﾙ!$P$5:$R$223,3,FALSE))</f>
        <v>JPN</v>
      </c>
      <c r="AI45" s="82"/>
      <c r="AJ45" s="82" t="str">
        <f>IF($O45="","",基本データ!$C$13)</f>
        <v/>
      </c>
      <c r="AK45" s="303" t="str">
        <f>IF($O45="","",基本データ!$C$14)</f>
        <v/>
      </c>
      <c r="AL45" s="237"/>
      <c r="AM45" s="83"/>
      <c r="AN45" s="297"/>
    </row>
    <row r="46" spans="1:40" ht="14.25" x14ac:dyDescent="0.25">
      <c r="A46" s="84">
        <v>8</v>
      </c>
      <c r="B46" s="348">
        <v>243</v>
      </c>
      <c r="C46" s="76">
        <v>1</v>
      </c>
      <c r="D46" s="39" t="str">
        <f>IF($J46="","",VLOOKUP($J46,参照ﾃｰﾌﾞﾙ!$A$5:$F$595,3,FALSE))</f>
        <v/>
      </c>
      <c r="E46" s="51" t="str">
        <f>IF($J46="","",VLOOKUP(J46,参照ﾃｰﾌﾞﾙ!$A$5:$F$595,4,FALSE))</f>
        <v/>
      </c>
      <c r="F46" s="162" t="str">
        <f>IF(K46="","",VLOOKUP(K46,参照ﾃｰﾌﾞﾙ!$H$5:$I$64,2))</f>
        <v/>
      </c>
      <c r="G46" s="106" t="str">
        <f>IF(L46="","",VLOOKUP(L46,参照ﾃｰﾌﾞﾙ!$W$5:$Y$9,2,FALSE))</f>
        <v/>
      </c>
      <c r="H46" s="295" t="str">
        <f>IF(N46="","",VLOOKUP(N46,参照ﾃｰﾌﾞﾙ!$W$6:$Y$7,2,FALSE))</f>
        <v/>
      </c>
      <c r="I46" s="353"/>
      <c r="J46" s="187"/>
      <c r="K46" s="193"/>
      <c r="L46" s="217"/>
      <c r="M46" s="216"/>
      <c r="N46" s="254"/>
      <c r="O46" s="224"/>
      <c r="P46" s="370" t="str">
        <f t="shared" si="2"/>
        <v/>
      </c>
      <c r="Q46" s="268"/>
      <c r="R46" s="248"/>
      <c r="S46" s="219"/>
      <c r="T46" s="219"/>
      <c r="U46" s="219"/>
      <c r="V46" s="219"/>
      <c r="W46" s="225"/>
      <c r="X46" s="278"/>
      <c r="Y46" s="225"/>
      <c r="Z46" s="225"/>
      <c r="AA46" s="225"/>
      <c r="AB46" s="217"/>
      <c r="AC46" s="230"/>
      <c r="AD46" s="231"/>
      <c r="AE46" s="217"/>
      <c r="AF46" s="232"/>
      <c r="AG46" s="86" t="str">
        <f t="shared" si="1"/>
        <v xml:space="preserve"> </v>
      </c>
      <c r="AH46" s="86" t="str">
        <f>IF($W46="","JPN",VLOOKUP($W46,参照ﾃｰﾌﾞﾙ!$P$5:$R$223,3,FALSE))</f>
        <v>JPN</v>
      </c>
      <c r="AI46" s="86"/>
      <c r="AJ46" s="86" t="str">
        <f>IF($O46="","",基本データ!$C$13)</f>
        <v/>
      </c>
      <c r="AK46" s="304" t="str">
        <f>IF($O46="","",基本データ!$C$14)</f>
        <v/>
      </c>
      <c r="AL46" s="354"/>
      <c r="AM46" s="355"/>
      <c r="AN46" s="356"/>
    </row>
    <row r="47" spans="1:40" ht="14.25" x14ac:dyDescent="0.25">
      <c r="A47" s="75"/>
      <c r="B47" s="348">
        <v>244</v>
      </c>
      <c r="C47" s="76">
        <v>2</v>
      </c>
      <c r="D47" s="349"/>
      <c r="E47" s="105"/>
      <c r="F47" s="161"/>
      <c r="G47" s="105"/>
      <c r="H47" s="292" t="str">
        <f>IF(N47="","",VLOOKUP(N47,参照ﾃｰﾌﾞﾙ!$W$6:$Y$7,2,FALSE))</f>
        <v/>
      </c>
      <c r="I47" s="350"/>
      <c r="J47" s="108"/>
      <c r="K47" s="78"/>
      <c r="L47" s="78"/>
      <c r="M47" s="76"/>
      <c r="N47" s="252"/>
      <c r="O47" s="220"/>
      <c r="P47" s="368" t="str">
        <f t="shared" si="2"/>
        <v/>
      </c>
      <c r="Q47" s="266"/>
      <c r="R47" s="246"/>
      <c r="S47" s="219"/>
      <c r="T47" s="219"/>
      <c r="U47" s="219"/>
      <c r="V47" s="219"/>
      <c r="W47" s="221"/>
      <c r="X47" s="276"/>
      <c r="Y47" s="221"/>
      <c r="Z47" s="221"/>
      <c r="AA47" s="221"/>
      <c r="AB47" s="78"/>
      <c r="AC47" s="233"/>
      <c r="AD47" s="234"/>
      <c r="AE47" s="78"/>
      <c r="AF47" s="235"/>
      <c r="AG47" s="79" t="str">
        <f t="shared" si="1"/>
        <v xml:space="preserve"> </v>
      </c>
      <c r="AH47" s="79" t="str">
        <f>IF($W47="","JPN",VLOOKUP($W47,参照ﾃｰﾌﾞﾙ!$P$5:$R$223,3,FALSE))</f>
        <v>JPN</v>
      </c>
      <c r="AI47" s="79"/>
      <c r="AJ47" s="79" t="str">
        <f>IF($O47="","",基本データ!$C$13)</f>
        <v/>
      </c>
      <c r="AK47" s="302" t="str">
        <f>IF($O47="","",基本データ!$C$14)</f>
        <v/>
      </c>
      <c r="AL47" s="234"/>
      <c r="AM47" s="78"/>
      <c r="AN47" s="296"/>
    </row>
    <row r="48" spans="1:40" ht="14.25" x14ac:dyDescent="0.25">
      <c r="A48" s="75"/>
      <c r="B48" s="348">
        <v>245</v>
      </c>
      <c r="C48" s="76">
        <v>3</v>
      </c>
      <c r="D48" s="349"/>
      <c r="E48" s="105"/>
      <c r="F48" s="161"/>
      <c r="G48" s="105"/>
      <c r="H48" s="290" t="str">
        <f>IF(N48="","",VLOOKUP(N48,参照ﾃｰﾌﾞﾙ!$W$6:$Y$7,2,FALSE))</f>
        <v/>
      </c>
      <c r="I48" s="350"/>
      <c r="J48" s="108"/>
      <c r="K48" s="78"/>
      <c r="L48" s="78"/>
      <c r="M48" s="76"/>
      <c r="N48" s="252"/>
      <c r="O48" s="220"/>
      <c r="P48" s="368" t="str">
        <f t="shared" si="2"/>
        <v/>
      </c>
      <c r="Q48" s="266"/>
      <c r="R48" s="246"/>
      <c r="S48" s="219"/>
      <c r="T48" s="219"/>
      <c r="U48" s="219"/>
      <c r="V48" s="219"/>
      <c r="W48" s="221"/>
      <c r="X48" s="276"/>
      <c r="Y48" s="221"/>
      <c r="Z48" s="221"/>
      <c r="AA48" s="221"/>
      <c r="AB48" s="78"/>
      <c r="AC48" s="233"/>
      <c r="AD48" s="234"/>
      <c r="AE48" s="78"/>
      <c r="AF48" s="235"/>
      <c r="AG48" s="79" t="str">
        <f t="shared" si="1"/>
        <v xml:space="preserve"> </v>
      </c>
      <c r="AH48" s="79" t="str">
        <f>IF($W48="","JPN",VLOOKUP($W48,参照ﾃｰﾌﾞﾙ!$P$5:$R$223,3,FALSE))</f>
        <v>JPN</v>
      </c>
      <c r="AI48" s="79"/>
      <c r="AJ48" s="79" t="str">
        <f>IF($O48="","",基本データ!$C$13)</f>
        <v/>
      </c>
      <c r="AK48" s="302" t="str">
        <f>IF($O48="","",基本データ!$C$14)</f>
        <v/>
      </c>
      <c r="AL48" s="234"/>
      <c r="AM48" s="78"/>
      <c r="AN48" s="296"/>
    </row>
    <row r="49" spans="1:40" ht="14.25" x14ac:dyDescent="0.25">
      <c r="A49" s="75"/>
      <c r="B49" s="348">
        <v>246</v>
      </c>
      <c r="C49" s="76">
        <v>4</v>
      </c>
      <c r="D49" s="349"/>
      <c r="E49" s="105"/>
      <c r="F49" s="161"/>
      <c r="G49" s="105"/>
      <c r="H49" s="290" t="str">
        <f>IF(N49="","",VLOOKUP(N49,参照ﾃｰﾌﾞﾙ!$W$6:$Y$7,2,FALSE))</f>
        <v/>
      </c>
      <c r="I49" s="350"/>
      <c r="J49" s="108"/>
      <c r="K49" s="78"/>
      <c r="L49" s="78"/>
      <c r="M49" s="76"/>
      <c r="N49" s="252"/>
      <c r="O49" s="220"/>
      <c r="P49" s="368" t="str">
        <f t="shared" si="2"/>
        <v/>
      </c>
      <c r="Q49" s="266"/>
      <c r="R49" s="246"/>
      <c r="S49" s="219"/>
      <c r="T49" s="219"/>
      <c r="U49" s="219"/>
      <c r="V49" s="219"/>
      <c r="W49" s="221"/>
      <c r="X49" s="276"/>
      <c r="Y49" s="221"/>
      <c r="Z49" s="221"/>
      <c r="AA49" s="221"/>
      <c r="AB49" s="78"/>
      <c r="AC49" s="233"/>
      <c r="AD49" s="234"/>
      <c r="AE49" s="78"/>
      <c r="AF49" s="235"/>
      <c r="AG49" s="79" t="str">
        <f t="shared" si="1"/>
        <v xml:space="preserve"> </v>
      </c>
      <c r="AH49" s="79" t="str">
        <f>IF($W49="","JPN",VLOOKUP($W49,参照ﾃｰﾌﾞﾙ!$P$5:$R$223,3,FALSE))</f>
        <v>JPN</v>
      </c>
      <c r="AI49" s="79"/>
      <c r="AJ49" s="79" t="str">
        <f>IF($O49="","",基本データ!$C$13)</f>
        <v/>
      </c>
      <c r="AK49" s="302" t="str">
        <f>IF($O49="","",基本データ!$C$14)</f>
        <v/>
      </c>
      <c r="AL49" s="234"/>
      <c r="AM49" s="78"/>
      <c r="AN49" s="296"/>
    </row>
    <row r="50" spans="1:40" ht="14.25" x14ac:dyDescent="0.25">
      <c r="A50" s="75"/>
      <c r="B50" s="348">
        <v>247</v>
      </c>
      <c r="C50" s="76">
        <v>5</v>
      </c>
      <c r="D50" s="349"/>
      <c r="E50" s="105"/>
      <c r="F50" s="161"/>
      <c r="G50" s="105"/>
      <c r="H50" s="290" t="str">
        <f>IF(N50="","",VLOOKUP(N50,参照ﾃｰﾌﾞﾙ!$W$6:$Y$7,2,FALSE))</f>
        <v/>
      </c>
      <c r="I50" s="350"/>
      <c r="J50" s="108"/>
      <c r="K50" s="78"/>
      <c r="L50" s="78"/>
      <c r="M50" s="76"/>
      <c r="N50" s="252"/>
      <c r="O50" s="220"/>
      <c r="P50" s="368" t="str">
        <f t="shared" si="2"/>
        <v/>
      </c>
      <c r="Q50" s="266"/>
      <c r="R50" s="246"/>
      <c r="S50" s="219"/>
      <c r="T50" s="219"/>
      <c r="U50" s="219"/>
      <c r="V50" s="219"/>
      <c r="W50" s="221"/>
      <c r="X50" s="276"/>
      <c r="Y50" s="221"/>
      <c r="Z50" s="221"/>
      <c r="AA50" s="221"/>
      <c r="AB50" s="78"/>
      <c r="AC50" s="233"/>
      <c r="AD50" s="234"/>
      <c r="AE50" s="78"/>
      <c r="AF50" s="235"/>
      <c r="AG50" s="79" t="str">
        <f t="shared" si="1"/>
        <v xml:space="preserve"> </v>
      </c>
      <c r="AH50" s="79" t="str">
        <f>IF($W50="","JPN",VLOOKUP($W50,参照ﾃｰﾌﾞﾙ!$P$5:$R$223,3,FALSE))</f>
        <v>JPN</v>
      </c>
      <c r="AI50" s="79"/>
      <c r="AJ50" s="79" t="str">
        <f>IF($O50="","",基本データ!$C$13)</f>
        <v/>
      </c>
      <c r="AK50" s="302" t="str">
        <f>IF($O50="","",基本データ!$C$14)</f>
        <v/>
      </c>
      <c r="AL50" s="234"/>
      <c r="AM50" s="78"/>
      <c r="AN50" s="296"/>
    </row>
    <row r="51" spans="1:40" ht="14.25" x14ac:dyDescent="0.25">
      <c r="A51" s="80"/>
      <c r="B51" s="74">
        <v>248</v>
      </c>
      <c r="C51" s="74">
        <v>6</v>
      </c>
      <c r="D51" s="351"/>
      <c r="E51" s="104"/>
      <c r="F51" s="160"/>
      <c r="G51" s="104"/>
      <c r="H51" s="294" t="str">
        <f>IF(N51="","",VLOOKUP(N51,参照ﾃｰﾌﾞﾙ!$W$6:$Y$7,2,FALSE))</f>
        <v/>
      </c>
      <c r="I51" s="352"/>
      <c r="J51" s="109"/>
      <c r="K51" s="83"/>
      <c r="L51" s="83"/>
      <c r="M51" s="74"/>
      <c r="N51" s="253"/>
      <c r="O51" s="222"/>
      <c r="P51" s="369" t="str">
        <f t="shared" si="2"/>
        <v/>
      </c>
      <c r="Q51" s="267"/>
      <c r="R51" s="247"/>
      <c r="S51" s="223"/>
      <c r="T51" s="223"/>
      <c r="U51" s="223"/>
      <c r="V51" s="223"/>
      <c r="W51" s="223"/>
      <c r="X51" s="277"/>
      <c r="Y51" s="223"/>
      <c r="Z51" s="223"/>
      <c r="AA51" s="223"/>
      <c r="AB51" s="83"/>
      <c r="AC51" s="236"/>
      <c r="AD51" s="237"/>
      <c r="AE51" s="83"/>
      <c r="AF51" s="238"/>
      <c r="AG51" s="82" t="str">
        <f t="shared" si="1"/>
        <v xml:space="preserve"> </v>
      </c>
      <c r="AH51" s="82" t="str">
        <f>IF($W51="","JPN",VLOOKUP($W51,参照ﾃｰﾌﾞﾙ!$P$5:$R$223,3,FALSE))</f>
        <v>JPN</v>
      </c>
      <c r="AI51" s="82"/>
      <c r="AJ51" s="82" t="str">
        <f>IF($O51="","",基本データ!$C$13)</f>
        <v/>
      </c>
      <c r="AK51" s="303" t="str">
        <f>IF($O51="","",基本データ!$C$14)</f>
        <v/>
      </c>
      <c r="AL51" s="237"/>
      <c r="AM51" s="83"/>
      <c r="AN51" s="297"/>
    </row>
    <row r="52" spans="1:40" ht="14.25" x14ac:dyDescent="0.25">
      <c r="A52" s="84">
        <v>9</v>
      </c>
      <c r="B52" s="348">
        <v>249</v>
      </c>
      <c r="C52" s="76">
        <v>1</v>
      </c>
      <c r="D52" s="39" t="str">
        <f>IF($J52="","",VLOOKUP($J52,参照ﾃｰﾌﾞﾙ!$A$5:$F$595,3,FALSE))</f>
        <v/>
      </c>
      <c r="E52" s="51" t="str">
        <f>IF($J52="","",VLOOKUP(J52,参照ﾃｰﾌﾞﾙ!$A$5:$F$595,4,FALSE))</f>
        <v/>
      </c>
      <c r="F52" s="162" t="str">
        <f>IF(K52="","",VLOOKUP(K52,参照ﾃｰﾌﾞﾙ!$H$5:$I$64,2))</f>
        <v/>
      </c>
      <c r="G52" s="106" t="str">
        <f>IF(L52="","",VLOOKUP(L52,参照ﾃｰﾌﾞﾙ!$W$5:$Y$9,2,FALSE))</f>
        <v/>
      </c>
      <c r="H52" s="290" t="str">
        <f>IF(N52="","",VLOOKUP(N52,参照ﾃｰﾌﾞﾙ!$W$6:$Y$7,2,FALSE))</f>
        <v/>
      </c>
      <c r="I52" s="353"/>
      <c r="J52" s="187"/>
      <c r="K52" s="193"/>
      <c r="L52" s="217"/>
      <c r="M52" s="216"/>
      <c r="N52" s="254"/>
      <c r="O52" s="224"/>
      <c r="P52" s="370" t="str">
        <f t="shared" si="2"/>
        <v/>
      </c>
      <c r="Q52" s="268"/>
      <c r="R52" s="248"/>
      <c r="S52" s="219"/>
      <c r="T52" s="219"/>
      <c r="U52" s="219"/>
      <c r="V52" s="219"/>
      <c r="W52" s="225"/>
      <c r="X52" s="278"/>
      <c r="Y52" s="225"/>
      <c r="Z52" s="225"/>
      <c r="AA52" s="225"/>
      <c r="AB52" s="217"/>
      <c r="AC52" s="230"/>
      <c r="AD52" s="231"/>
      <c r="AE52" s="217"/>
      <c r="AF52" s="232"/>
      <c r="AG52" s="86" t="str">
        <f t="shared" si="1"/>
        <v xml:space="preserve"> </v>
      </c>
      <c r="AH52" s="86" t="str">
        <f>IF($W52="","JPN",VLOOKUP($W52,参照ﾃｰﾌﾞﾙ!$P$5:$R$223,3,FALSE))</f>
        <v>JPN</v>
      </c>
      <c r="AI52" s="86"/>
      <c r="AJ52" s="86" t="str">
        <f>IF($O52="","",基本データ!$C$13)</f>
        <v/>
      </c>
      <c r="AK52" s="304" t="str">
        <f>IF($O52="","",基本データ!$C$14)</f>
        <v/>
      </c>
      <c r="AL52" s="354"/>
      <c r="AM52" s="355"/>
      <c r="AN52" s="356"/>
    </row>
    <row r="53" spans="1:40" ht="14.25" x14ac:dyDescent="0.25">
      <c r="A53" s="75"/>
      <c r="B53" s="348">
        <v>250</v>
      </c>
      <c r="C53" s="76">
        <v>2</v>
      </c>
      <c r="D53" s="349"/>
      <c r="E53" s="105"/>
      <c r="F53" s="161"/>
      <c r="G53" s="105"/>
      <c r="H53" s="290" t="str">
        <f>IF(N53="","",VLOOKUP(N53,参照ﾃｰﾌﾞﾙ!$W$6:$Y$7,2,FALSE))</f>
        <v/>
      </c>
      <c r="I53" s="350"/>
      <c r="J53" s="108"/>
      <c r="K53" s="78"/>
      <c r="L53" s="78"/>
      <c r="M53" s="76"/>
      <c r="N53" s="252"/>
      <c r="O53" s="220"/>
      <c r="P53" s="368" t="str">
        <f t="shared" si="2"/>
        <v/>
      </c>
      <c r="Q53" s="266"/>
      <c r="R53" s="246"/>
      <c r="S53" s="219"/>
      <c r="T53" s="219"/>
      <c r="U53" s="219"/>
      <c r="V53" s="219"/>
      <c r="W53" s="221"/>
      <c r="X53" s="276"/>
      <c r="Y53" s="221"/>
      <c r="Z53" s="221"/>
      <c r="AA53" s="221"/>
      <c r="AB53" s="78"/>
      <c r="AC53" s="233"/>
      <c r="AD53" s="234"/>
      <c r="AE53" s="78"/>
      <c r="AF53" s="235"/>
      <c r="AG53" s="79" t="str">
        <f t="shared" si="1"/>
        <v xml:space="preserve"> </v>
      </c>
      <c r="AH53" s="79" t="str">
        <f>IF($W53="","JPN",VLOOKUP($W53,参照ﾃｰﾌﾞﾙ!$P$5:$R$223,3,FALSE))</f>
        <v>JPN</v>
      </c>
      <c r="AI53" s="79"/>
      <c r="AJ53" s="79" t="str">
        <f>IF($O53="","",基本データ!$C$13)</f>
        <v/>
      </c>
      <c r="AK53" s="302" t="str">
        <f>IF($O53="","",基本データ!$C$14)</f>
        <v/>
      </c>
      <c r="AL53" s="234"/>
      <c r="AM53" s="78"/>
      <c r="AN53" s="296"/>
    </row>
    <row r="54" spans="1:40" ht="14.25" x14ac:dyDescent="0.25">
      <c r="A54" s="75"/>
      <c r="B54" s="348">
        <v>251</v>
      </c>
      <c r="C54" s="76">
        <v>3</v>
      </c>
      <c r="D54" s="349"/>
      <c r="E54" s="105"/>
      <c r="F54" s="161"/>
      <c r="G54" s="105"/>
      <c r="H54" s="290" t="str">
        <f>IF(N54="","",VLOOKUP(N54,参照ﾃｰﾌﾞﾙ!$W$6:$Y$7,2,FALSE))</f>
        <v/>
      </c>
      <c r="I54" s="350"/>
      <c r="J54" s="108"/>
      <c r="K54" s="78"/>
      <c r="L54" s="78"/>
      <c r="M54" s="76"/>
      <c r="N54" s="252"/>
      <c r="O54" s="220"/>
      <c r="P54" s="368" t="str">
        <f t="shared" si="2"/>
        <v/>
      </c>
      <c r="Q54" s="266"/>
      <c r="R54" s="246"/>
      <c r="S54" s="219"/>
      <c r="T54" s="219"/>
      <c r="U54" s="219"/>
      <c r="V54" s="219"/>
      <c r="W54" s="221"/>
      <c r="X54" s="276"/>
      <c r="Y54" s="221"/>
      <c r="Z54" s="221"/>
      <c r="AA54" s="221"/>
      <c r="AB54" s="78"/>
      <c r="AC54" s="233"/>
      <c r="AD54" s="234"/>
      <c r="AE54" s="78"/>
      <c r="AF54" s="235"/>
      <c r="AG54" s="79" t="str">
        <f t="shared" si="1"/>
        <v xml:space="preserve"> </v>
      </c>
      <c r="AH54" s="79" t="str">
        <f>IF($W54="","JPN",VLOOKUP($W54,参照ﾃｰﾌﾞﾙ!$P$5:$R$223,3,FALSE))</f>
        <v>JPN</v>
      </c>
      <c r="AI54" s="79"/>
      <c r="AJ54" s="79" t="str">
        <f>IF($O54="","",基本データ!$C$13)</f>
        <v/>
      </c>
      <c r="AK54" s="302" t="str">
        <f>IF($O54="","",基本データ!$C$14)</f>
        <v/>
      </c>
      <c r="AL54" s="234"/>
      <c r="AM54" s="78"/>
      <c r="AN54" s="296"/>
    </row>
    <row r="55" spans="1:40" ht="14.25" x14ac:dyDescent="0.25">
      <c r="A55" s="75"/>
      <c r="B55" s="348">
        <v>252</v>
      </c>
      <c r="C55" s="76">
        <v>4</v>
      </c>
      <c r="D55" s="349"/>
      <c r="E55" s="105"/>
      <c r="F55" s="161"/>
      <c r="G55" s="105"/>
      <c r="H55" s="290" t="str">
        <f>IF(N55="","",VLOOKUP(N55,参照ﾃｰﾌﾞﾙ!$W$6:$Y$7,2,FALSE))</f>
        <v/>
      </c>
      <c r="I55" s="350"/>
      <c r="J55" s="108"/>
      <c r="K55" s="78"/>
      <c r="L55" s="78"/>
      <c r="M55" s="76"/>
      <c r="N55" s="252"/>
      <c r="O55" s="220"/>
      <c r="P55" s="368" t="str">
        <f t="shared" si="2"/>
        <v/>
      </c>
      <c r="Q55" s="266"/>
      <c r="R55" s="246"/>
      <c r="S55" s="219"/>
      <c r="T55" s="219"/>
      <c r="U55" s="219"/>
      <c r="V55" s="219"/>
      <c r="W55" s="221"/>
      <c r="X55" s="276"/>
      <c r="Y55" s="221"/>
      <c r="Z55" s="221"/>
      <c r="AA55" s="221"/>
      <c r="AB55" s="78"/>
      <c r="AC55" s="233"/>
      <c r="AD55" s="234"/>
      <c r="AE55" s="78"/>
      <c r="AF55" s="235"/>
      <c r="AG55" s="79" t="str">
        <f t="shared" si="1"/>
        <v xml:space="preserve"> </v>
      </c>
      <c r="AH55" s="79" t="str">
        <f>IF($W55="","JPN",VLOOKUP($W55,参照ﾃｰﾌﾞﾙ!$P$5:$R$223,3,FALSE))</f>
        <v>JPN</v>
      </c>
      <c r="AI55" s="79"/>
      <c r="AJ55" s="79" t="str">
        <f>IF($O55="","",基本データ!$C$13)</f>
        <v/>
      </c>
      <c r="AK55" s="302" t="str">
        <f>IF($O55="","",基本データ!$C$14)</f>
        <v/>
      </c>
      <c r="AL55" s="234"/>
      <c r="AM55" s="78"/>
      <c r="AN55" s="296"/>
    </row>
    <row r="56" spans="1:40" ht="14.25" x14ac:dyDescent="0.25">
      <c r="A56" s="75"/>
      <c r="B56" s="348">
        <v>253</v>
      </c>
      <c r="C56" s="76">
        <v>5</v>
      </c>
      <c r="D56" s="349"/>
      <c r="E56" s="105"/>
      <c r="F56" s="161"/>
      <c r="G56" s="105"/>
      <c r="H56" s="290" t="str">
        <f>IF(N56="","",VLOOKUP(N56,参照ﾃｰﾌﾞﾙ!$W$6:$Y$7,2,FALSE))</f>
        <v/>
      </c>
      <c r="I56" s="350"/>
      <c r="J56" s="108"/>
      <c r="K56" s="78"/>
      <c r="L56" s="78"/>
      <c r="M56" s="76"/>
      <c r="N56" s="252"/>
      <c r="O56" s="220"/>
      <c r="P56" s="368" t="str">
        <f t="shared" si="2"/>
        <v/>
      </c>
      <c r="Q56" s="266"/>
      <c r="R56" s="246"/>
      <c r="S56" s="219"/>
      <c r="T56" s="219"/>
      <c r="U56" s="219"/>
      <c r="V56" s="219"/>
      <c r="W56" s="221"/>
      <c r="X56" s="276"/>
      <c r="Y56" s="221"/>
      <c r="Z56" s="221"/>
      <c r="AA56" s="221"/>
      <c r="AB56" s="78"/>
      <c r="AC56" s="233"/>
      <c r="AD56" s="234"/>
      <c r="AE56" s="78"/>
      <c r="AF56" s="235"/>
      <c r="AG56" s="79" t="str">
        <f t="shared" si="1"/>
        <v xml:space="preserve"> </v>
      </c>
      <c r="AH56" s="79" t="str">
        <f>IF($W56="","JPN",VLOOKUP($W56,参照ﾃｰﾌﾞﾙ!$P$5:$R$223,3,FALSE))</f>
        <v>JPN</v>
      </c>
      <c r="AI56" s="79"/>
      <c r="AJ56" s="79" t="str">
        <f>IF($O56="","",基本データ!$C$13)</f>
        <v/>
      </c>
      <c r="AK56" s="302" t="str">
        <f>IF($O56="","",基本データ!$C$14)</f>
        <v/>
      </c>
      <c r="AL56" s="234"/>
      <c r="AM56" s="78"/>
      <c r="AN56" s="296"/>
    </row>
    <row r="57" spans="1:40" ht="14.25" x14ac:dyDescent="0.25">
      <c r="A57" s="80"/>
      <c r="B57" s="74">
        <v>254</v>
      </c>
      <c r="C57" s="74">
        <v>6</v>
      </c>
      <c r="D57" s="351"/>
      <c r="E57" s="104"/>
      <c r="F57" s="160"/>
      <c r="G57" s="104"/>
      <c r="H57" s="290" t="str">
        <f>IF(N57="","",VLOOKUP(N57,参照ﾃｰﾌﾞﾙ!$W$6:$Y$7,2,FALSE))</f>
        <v/>
      </c>
      <c r="I57" s="352"/>
      <c r="J57" s="109"/>
      <c r="K57" s="83"/>
      <c r="L57" s="83"/>
      <c r="M57" s="74"/>
      <c r="N57" s="253"/>
      <c r="O57" s="222"/>
      <c r="P57" s="369" t="str">
        <f t="shared" si="2"/>
        <v/>
      </c>
      <c r="Q57" s="267"/>
      <c r="R57" s="247"/>
      <c r="S57" s="223"/>
      <c r="T57" s="223"/>
      <c r="U57" s="223"/>
      <c r="V57" s="223"/>
      <c r="W57" s="223"/>
      <c r="X57" s="277"/>
      <c r="Y57" s="223"/>
      <c r="Z57" s="223"/>
      <c r="AA57" s="223"/>
      <c r="AB57" s="83"/>
      <c r="AC57" s="236"/>
      <c r="AD57" s="237"/>
      <c r="AE57" s="83"/>
      <c r="AF57" s="238"/>
      <c r="AG57" s="82" t="str">
        <f t="shared" si="1"/>
        <v xml:space="preserve"> </v>
      </c>
      <c r="AH57" s="82" t="str">
        <f>IF($W57="","JPN",VLOOKUP($W57,参照ﾃｰﾌﾞﾙ!$P$5:$R$223,3,FALSE))</f>
        <v>JPN</v>
      </c>
      <c r="AI57" s="82"/>
      <c r="AJ57" s="82" t="str">
        <f>IF($O57="","",基本データ!$C$13)</f>
        <v/>
      </c>
      <c r="AK57" s="303" t="str">
        <f>IF($O57="","",基本データ!$C$14)</f>
        <v/>
      </c>
      <c r="AL57" s="237"/>
      <c r="AM57" s="83"/>
      <c r="AN57" s="297"/>
    </row>
    <row r="58" spans="1:40" ht="14.25" x14ac:dyDescent="0.25">
      <c r="A58" s="84">
        <v>10</v>
      </c>
      <c r="B58" s="348">
        <v>255</v>
      </c>
      <c r="C58" s="76">
        <v>1</v>
      </c>
      <c r="D58" s="39" t="str">
        <f>IF($J58="","",VLOOKUP($J58,参照ﾃｰﾌﾞﾙ!$A$5:$F$595,3,FALSE))</f>
        <v/>
      </c>
      <c r="E58" s="51" t="str">
        <f>IF($J58="","",VLOOKUP(J58,参照ﾃｰﾌﾞﾙ!$A$5:$F$595,4,FALSE))</f>
        <v/>
      </c>
      <c r="F58" s="162" t="str">
        <f>IF(K58="","",VLOOKUP(K58,参照ﾃｰﾌﾞﾙ!$H$5:$I$64,2))</f>
        <v/>
      </c>
      <c r="G58" s="106" t="str">
        <f>IF(L58="","",VLOOKUP(L58,参照ﾃｰﾌﾞﾙ!$W$5:$Y$9,2,FALSE))</f>
        <v/>
      </c>
      <c r="H58" s="295" t="str">
        <f>IF(N58="","",VLOOKUP(N58,参照ﾃｰﾌﾞﾙ!$W$6:$Y$7,2,FALSE))</f>
        <v/>
      </c>
      <c r="I58" s="353"/>
      <c r="J58" s="187"/>
      <c r="K58" s="193"/>
      <c r="L58" s="217"/>
      <c r="M58" s="216"/>
      <c r="N58" s="254"/>
      <c r="O58" s="224"/>
      <c r="P58" s="370" t="str">
        <f t="shared" si="2"/>
        <v/>
      </c>
      <c r="Q58" s="268"/>
      <c r="R58" s="248"/>
      <c r="S58" s="219"/>
      <c r="T58" s="219"/>
      <c r="U58" s="219"/>
      <c r="V58" s="219"/>
      <c r="W58" s="225"/>
      <c r="X58" s="278"/>
      <c r="Y58" s="225"/>
      <c r="Z58" s="225"/>
      <c r="AA58" s="225"/>
      <c r="AB58" s="217"/>
      <c r="AC58" s="230"/>
      <c r="AD58" s="231"/>
      <c r="AE58" s="217"/>
      <c r="AF58" s="232"/>
      <c r="AG58" s="86" t="str">
        <f t="shared" si="1"/>
        <v xml:space="preserve"> </v>
      </c>
      <c r="AH58" s="86" t="str">
        <f>IF($W58="","JPN",VLOOKUP($W58,参照ﾃｰﾌﾞﾙ!$P$5:$R$223,3,FALSE))</f>
        <v>JPN</v>
      </c>
      <c r="AI58" s="86"/>
      <c r="AJ58" s="86" t="str">
        <f>IF($O58="","",基本データ!$C$13)</f>
        <v/>
      </c>
      <c r="AK58" s="304" t="str">
        <f>IF($O58="","",基本データ!$C$14)</f>
        <v/>
      </c>
      <c r="AL58" s="354"/>
      <c r="AM58" s="355"/>
      <c r="AN58" s="356"/>
    </row>
    <row r="59" spans="1:40" ht="14.25" x14ac:dyDescent="0.25">
      <c r="A59" s="75"/>
      <c r="B59" s="348">
        <v>256</v>
      </c>
      <c r="C59" s="76">
        <v>2</v>
      </c>
      <c r="D59" s="349"/>
      <c r="E59" s="105"/>
      <c r="F59" s="161"/>
      <c r="G59" s="105"/>
      <c r="H59" s="292" t="str">
        <f>IF(N59="","",VLOOKUP(N59,参照ﾃｰﾌﾞﾙ!$W$6:$Y$7,2,FALSE))</f>
        <v/>
      </c>
      <c r="I59" s="350"/>
      <c r="J59" s="108"/>
      <c r="K59" s="78"/>
      <c r="L59" s="78"/>
      <c r="M59" s="76"/>
      <c r="N59" s="252"/>
      <c r="O59" s="220"/>
      <c r="P59" s="368" t="str">
        <f t="shared" si="2"/>
        <v/>
      </c>
      <c r="Q59" s="266"/>
      <c r="R59" s="246"/>
      <c r="S59" s="219"/>
      <c r="T59" s="219"/>
      <c r="U59" s="219"/>
      <c r="V59" s="219"/>
      <c r="W59" s="221"/>
      <c r="X59" s="276"/>
      <c r="Y59" s="221"/>
      <c r="Z59" s="221"/>
      <c r="AA59" s="221"/>
      <c r="AB59" s="78"/>
      <c r="AC59" s="233"/>
      <c r="AD59" s="234"/>
      <c r="AE59" s="78"/>
      <c r="AF59" s="235"/>
      <c r="AG59" s="79" t="str">
        <f t="shared" si="1"/>
        <v xml:space="preserve"> </v>
      </c>
      <c r="AH59" s="79" t="str">
        <f>IF($W59="","JPN",VLOOKUP($W59,参照ﾃｰﾌﾞﾙ!$P$5:$R$223,3,FALSE))</f>
        <v>JPN</v>
      </c>
      <c r="AI59" s="79"/>
      <c r="AJ59" s="79" t="str">
        <f>IF($O59="","",基本データ!$C$13)</f>
        <v/>
      </c>
      <c r="AK59" s="302" t="str">
        <f>IF($O59="","",基本データ!$C$14)</f>
        <v/>
      </c>
      <c r="AL59" s="234"/>
      <c r="AM59" s="78"/>
      <c r="AN59" s="296"/>
    </row>
    <row r="60" spans="1:40" ht="14.25" x14ac:dyDescent="0.25">
      <c r="A60" s="75"/>
      <c r="B60" s="348">
        <v>257</v>
      </c>
      <c r="C60" s="76">
        <v>3</v>
      </c>
      <c r="D60" s="349"/>
      <c r="E60" s="105"/>
      <c r="F60" s="161"/>
      <c r="G60" s="105"/>
      <c r="H60" s="290" t="str">
        <f>IF(N60="","",VLOOKUP(N60,参照ﾃｰﾌﾞﾙ!$W$6:$Y$7,2,FALSE))</f>
        <v/>
      </c>
      <c r="I60" s="350"/>
      <c r="J60" s="108"/>
      <c r="K60" s="78"/>
      <c r="L60" s="78"/>
      <c r="M60" s="76"/>
      <c r="N60" s="252"/>
      <c r="O60" s="220"/>
      <c r="P60" s="368" t="str">
        <f t="shared" si="2"/>
        <v/>
      </c>
      <c r="Q60" s="266"/>
      <c r="R60" s="246"/>
      <c r="S60" s="219"/>
      <c r="T60" s="219"/>
      <c r="U60" s="219"/>
      <c r="V60" s="219"/>
      <c r="W60" s="221"/>
      <c r="X60" s="276"/>
      <c r="Y60" s="221"/>
      <c r="Z60" s="221"/>
      <c r="AA60" s="221"/>
      <c r="AB60" s="78"/>
      <c r="AC60" s="233"/>
      <c r="AD60" s="234"/>
      <c r="AE60" s="78"/>
      <c r="AF60" s="235"/>
      <c r="AG60" s="79" t="str">
        <f t="shared" si="1"/>
        <v xml:space="preserve"> </v>
      </c>
      <c r="AH60" s="79" t="str">
        <f>IF($W60="","JPN",VLOOKUP($W60,参照ﾃｰﾌﾞﾙ!$P$5:$R$223,3,FALSE))</f>
        <v>JPN</v>
      </c>
      <c r="AI60" s="79"/>
      <c r="AJ60" s="79" t="str">
        <f>IF($O60="","",基本データ!$C$13)</f>
        <v/>
      </c>
      <c r="AK60" s="302" t="str">
        <f>IF($O60="","",基本データ!$C$14)</f>
        <v/>
      </c>
      <c r="AL60" s="234"/>
      <c r="AM60" s="78"/>
      <c r="AN60" s="296"/>
    </row>
    <row r="61" spans="1:40" ht="14.25" x14ac:dyDescent="0.25">
      <c r="A61" s="75"/>
      <c r="B61" s="348">
        <v>258</v>
      </c>
      <c r="C61" s="76">
        <v>4</v>
      </c>
      <c r="D61" s="349"/>
      <c r="E61" s="105"/>
      <c r="F61" s="161"/>
      <c r="G61" s="105"/>
      <c r="H61" s="290" t="str">
        <f>IF(N61="","",VLOOKUP(N61,参照ﾃｰﾌﾞﾙ!$W$6:$Y$7,2,FALSE))</f>
        <v/>
      </c>
      <c r="I61" s="350"/>
      <c r="J61" s="108"/>
      <c r="K61" s="78"/>
      <c r="L61" s="78"/>
      <c r="M61" s="76"/>
      <c r="N61" s="252"/>
      <c r="O61" s="220"/>
      <c r="P61" s="368" t="str">
        <f t="shared" si="2"/>
        <v/>
      </c>
      <c r="Q61" s="266"/>
      <c r="R61" s="246"/>
      <c r="S61" s="219"/>
      <c r="T61" s="219"/>
      <c r="U61" s="219"/>
      <c r="V61" s="219"/>
      <c r="W61" s="221"/>
      <c r="X61" s="276"/>
      <c r="Y61" s="221"/>
      <c r="Z61" s="221"/>
      <c r="AA61" s="221"/>
      <c r="AB61" s="78"/>
      <c r="AC61" s="233"/>
      <c r="AD61" s="234"/>
      <c r="AE61" s="78"/>
      <c r="AF61" s="235"/>
      <c r="AG61" s="79" t="str">
        <f t="shared" si="1"/>
        <v xml:space="preserve"> </v>
      </c>
      <c r="AH61" s="79" t="str">
        <f>IF($W61="","JPN",VLOOKUP($W61,参照ﾃｰﾌﾞﾙ!$P$5:$R$223,3,FALSE))</f>
        <v>JPN</v>
      </c>
      <c r="AI61" s="79"/>
      <c r="AJ61" s="79" t="str">
        <f>IF($O61="","",基本データ!$C$13)</f>
        <v/>
      </c>
      <c r="AK61" s="302" t="str">
        <f>IF($O61="","",基本データ!$C$14)</f>
        <v/>
      </c>
      <c r="AL61" s="234"/>
      <c r="AM61" s="78"/>
      <c r="AN61" s="296"/>
    </row>
    <row r="62" spans="1:40" ht="14.25" x14ac:dyDescent="0.25">
      <c r="A62" s="75"/>
      <c r="B62" s="348">
        <v>259</v>
      </c>
      <c r="C62" s="76">
        <v>5</v>
      </c>
      <c r="D62" s="349"/>
      <c r="E62" s="105"/>
      <c r="F62" s="161"/>
      <c r="G62" s="105"/>
      <c r="H62" s="290" t="str">
        <f>IF(N62="","",VLOOKUP(N62,参照ﾃｰﾌﾞﾙ!$W$6:$Y$7,2,FALSE))</f>
        <v/>
      </c>
      <c r="I62" s="350"/>
      <c r="J62" s="108"/>
      <c r="K62" s="78"/>
      <c r="L62" s="78"/>
      <c r="M62" s="76"/>
      <c r="N62" s="252"/>
      <c r="O62" s="220"/>
      <c r="P62" s="368" t="str">
        <f t="shared" si="2"/>
        <v/>
      </c>
      <c r="Q62" s="266"/>
      <c r="R62" s="246"/>
      <c r="S62" s="219"/>
      <c r="T62" s="219"/>
      <c r="U62" s="219"/>
      <c r="V62" s="219"/>
      <c r="W62" s="221"/>
      <c r="X62" s="276"/>
      <c r="Y62" s="221"/>
      <c r="Z62" s="221"/>
      <c r="AA62" s="221"/>
      <c r="AB62" s="78"/>
      <c r="AC62" s="233"/>
      <c r="AD62" s="234"/>
      <c r="AE62" s="78"/>
      <c r="AF62" s="235"/>
      <c r="AG62" s="79" t="str">
        <f t="shared" si="1"/>
        <v xml:space="preserve"> </v>
      </c>
      <c r="AH62" s="79" t="str">
        <f>IF($W62="","JPN",VLOOKUP($W62,参照ﾃｰﾌﾞﾙ!$P$5:$R$223,3,FALSE))</f>
        <v>JPN</v>
      </c>
      <c r="AI62" s="79"/>
      <c r="AJ62" s="79" t="str">
        <f>IF($O62="","",基本データ!$C$13)</f>
        <v/>
      </c>
      <c r="AK62" s="302" t="str">
        <f>IF($O62="","",基本データ!$C$14)</f>
        <v/>
      </c>
      <c r="AL62" s="234"/>
      <c r="AM62" s="78"/>
      <c r="AN62" s="296"/>
    </row>
    <row r="63" spans="1:40" ht="14.25" x14ac:dyDescent="0.25">
      <c r="A63" s="80"/>
      <c r="B63" s="74">
        <v>260</v>
      </c>
      <c r="C63" s="74">
        <v>6</v>
      </c>
      <c r="D63" s="351"/>
      <c r="E63" s="104"/>
      <c r="F63" s="160"/>
      <c r="G63" s="104"/>
      <c r="H63" s="294" t="str">
        <f>IF(N63="","",VLOOKUP(N63,参照ﾃｰﾌﾞﾙ!$W$6:$Y$7,2,FALSE))</f>
        <v/>
      </c>
      <c r="I63" s="352"/>
      <c r="J63" s="109"/>
      <c r="K63" s="83"/>
      <c r="L63" s="83"/>
      <c r="M63" s="74"/>
      <c r="N63" s="253"/>
      <c r="O63" s="222"/>
      <c r="P63" s="369" t="str">
        <f t="shared" si="2"/>
        <v/>
      </c>
      <c r="Q63" s="267"/>
      <c r="R63" s="247"/>
      <c r="S63" s="223"/>
      <c r="T63" s="223"/>
      <c r="U63" s="223"/>
      <c r="V63" s="223"/>
      <c r="W63" s="223"/>
      <c r="X63" s="277"/>
      <c r="Y63" s="223"/>
      <c r="Z63" s="223"/>
      <c r="AA63" s="223"/>
      <c r="AB63" s="83"/>
      <c r="AC63" s="236"/>
      <c r="AD63" s="237"/>
      <c r="AE63" s="83"/>
      <c r="AF63" s="238"/>
      <c r="AG63" s="82" t="str">
        <f t="shared" si="1"/>
        <v xml:space="preserve"> </v>
      </c>
      <c r="AH63" s="82" t="str">
        <f>IF($W63="","JPN",VLOOKUP($W63,参照ﾃｰﾌﾞﾙ!$P$5:$R$223,3,FALSE))</f>
        <v>JPN</v>
      </c>
      <c r="AI63" s="82"/>
      <c r="AJ63" s="82" t="str">
        <f>IF($O63="","",基本データ!$C$13)</f>
        <v/>
      </c>
      <c r="AK63" s="303" t="str">
        <f>IF($O63="","",基本データ!$C$14)</f>
        <v/>
      </c>
      <c r="AL63" s="237"/>
      <c r="AM63" s="83"/>
      <c r="AN63" s="297"/>
    </row>
    <row r="64" spans="1:40" ht="14.25" x14ac:dyDescent="0.25">
      <c r="A64" s="84">
        <v>11</v>
      </c>
      <c r="B64" s="348">
        <v>261</v>
      </c>
      <c r="C64" s="357">
        <v>1</v>
      </c>
      <c r="D64" s="39" t="str">
        <f>IF($J64="","",VLOOKUP($J64,参照ﾃｰﾌﾞﾙ!$A$5:$F$595,3,FALSE))</f>
        <v/>
      </c>
      <c r="E64" s="51" t="str">
        <f>IF($J64="","",VLOOKUP(J64,参照ﾃｰﾌﾞﾙ!$A$5:$F$595,4,FALSE))</f>
        <v/>
      </c>
      <c r="F64" s="162" t="str">
        <f>IF(K64="","",VLOOKUP(K64,参照ﾃｰﾌﾞﾙ!$H$5:$I$64,2))</f>
        <v/>
      </c>
      <c r="G64" s="106" t="str">
        <f>IF(L64="","",VLOOKUP(L64,参照ﾃｰﾌﾞﾙ!$W$5:$Y$9,2,FALSE))</f>
        <v/>
      </c>
      <c r="H64" s="290" t="str">
        <f>IF(N64="","",VLOOKUP(N64,参照ﾃｰﾌﾞﾙ!$W$6:$Y$7,2,FALSE))</f>
        <v/>
      </c>
      <c r="I64" s="353"/>
      <c r="J64" s="187"/>
      <c r="K64" s="193"/>
      <c r="L64" s="217"/>
      <c r="M64" s="216"/>
      <c r="N64" s="254"/>
      <c r="O64" s="224"/>
      <c r="P64" s="370" t="str">
        <f t="shared" si="2"/>
        <v/>
      </c>
      <c r="Q64" s="268"/>
      <c r="R64" s="248"/>
      <c r="S64" s="219"/>
      <c r="T64" s="219"/>
      <c r="U64" s="219"/>
      <c r="V64" s="219"/>
      <c r="W64" s="225"/>
      <c r="X64" s="278"/>
      <c r="Y64" s="225"/>
      <c r="Z64" s="225"/>
      <c r="AA64" s="225"/>
      <c r="AB64" s="217"/>
      <c r="AC64" s="230"/>
      <c r="AD64" s="231"/>
      <c r="AE64" s="217"/>
      <c r="AF64" s="232"/>
      <c r="AG64" s="86" t="str">
        <f t="shared" si="1"/>
        <v xml:space="preserve"> </v>
      </c>
      <c r="AH64" s="86" t="str">
        <f>IF($W64="","JPN",VLOOKUP($W64,参照ﾃｰﾌﾞﾙ!$P$5:$R$223,3,FALSE))</f>
        <v>JPN</v>
      </c>
      <c r="AI64" s="86"/>
      <c r="AJ64" s="86" t="str">
        <f>IF($O64="","",基本データ!$C$13)</f>
        <v/>
      </c>
      <c r="AK64" s="304" t="str">
        <f>IF($O64="","",基本データ!$C$14)</f>
        <v/>
      </c>
      <c r="AL64" s="354"/>
      <c r="AM64" s="355"/>
      <c r="AN64" s="356"/>
    </row>
    <row r="65" spans="1:40" ht="14.25" x14ac:dyDescent="0.25">
      <c r="A65" s="75"/>
      <c r="B65" s="348">
        <v>262</v>
      </c>
      <c r="C65" s="76">
        <v>2</v>
      </c>
      <c r="D65" s="349"/>
      <c r="E65" s="105"/>
      <c r="F65" s="161"/>
      <c r="G65" s="105"/>
      <c r="H65" s="290" t="str">
        <f>IF(N65="","",VLOOKUP(N65,参照ﾃｰﾌﾞﾙ!$W$6:$Y$7,2,FALSE))</f>
        <v/>
      </c>
      <c r="I65" s="350"/>
      <c r="J65" s="108"/>
      <c r="K65" s="78"/>
      <c r="L65" s="78"/>
      <c r="M65" s="76"/>
      <c r="N65" s="252"/>
      <c r="O65" s="220"/>
      <c r="P65" s="368" t="str">
        <f t="shared" si="2"/>
        <v/>
      </c>
      <c r="Q65" s="266"/>
      <c r="R65" s="246"/>
      <c r="S65" s="219"/>
      <c r="T65" s="219"/>
      <c r="U65" s="219"/>
      <c r="V65" s="219"/>
      <c r="W65" s="221"/>
      <c r="X65" s="276"/>
      <c r="Y65" s="221"/>
      <c r="Z65" s="221"/>
      <c r="AA65" s="221"/>
      <c r="AB65" s="78"/>
      <c r="AC65" s="233"/>
      <c r="AD65" s="234"/>
      <c r="AE65" s="78"/>
      <c r="AF65" s="235"/>
      <c r="AG65" s="79" t="str">
        <f t="shared" si="1"/>
        <v xml:space="preserve"> </v>
      </c>
      <c r="AH65" s="79" t="str">
        <f>IF($W65="","JPN",VLOOKUP($W65,参照ﾃｰﾌﾞﾙ!$P$5:$R$223,3,FALSE))</f>
        <v>JPN</v>
      </c>
      <c r="AI65" s="79"/>
      <c r="AJ65" s="79" t="str">
        <f>IF($O65="","",基本データ!$C$13)</f>
        <v/>
      </c>
      <c r="AK65" s="302" t="str">
        <f>IF($O65="","",基本データ!$C$14)</f>
        <v/>
      </c>
      <c r="AL65" s="234"/>
      <c r="AM65" s="78"/>
      <c r="AN65" s="296"/>
    </row>
    <row r="66" spans="1:40" ht="14.25" x14ac:dyDescent="0.25">
      <c r="A66" s="75"/>
      <c r="B66" s="348">
        <v>263</v>
      </c>
      <c r="C66" s="76">
        <v>3</v>
      </c>
      <c r="D66" s="349"/>
      <c r="E66" s="105"/>
      <c r="F66" s="161"/>
      <c r="G66" s="105"/>
      <c r="H66" s="290" t="str">
        <f>IF(N66="","",VLOOKUP(N66,参照ﾃｰﾌﾞﾙ!$W$6:$Y$7,2,FALSE))</f>
        <v/>
      </c>
      <c r="I66" s="350"/>
      <c r="J66" s="108"/>
      <c r="K66" s="78"/>
      <c r="L66" s="78"/>
      <c r="M66" s="76"/>
      <c r="N66" s="252"/>
      <c r="O66" s="220"/>
      <c r="P66" s="368" t="str">
        <f t="shared" si="2"/>
        <v/>
      </c>
      <c r="Q66" s="266"/>
      <c r="R66" s="246"/>
      <c r="S66" s="219"/>
      <c r="T66" s="219"/>
      <c r="U66" s="219"/>
      <c r="V66" s="219"/>
      <c r="W66" s="221"/>
      <c r="X66" s="276"/>
      <c r="Y66" s="221"/>
      <c r="Z66" s="221"/>
      <c r="AA66" s="221"/>
      <c r="AB66" s="78"/>
      <c r="AC66" s="233"/>
      <c r="AD66" s="234"/>
      <c r="AE66" s="78"/>
      <c r="AF66" s="235"/>
      <c r="AG66" s="79" t="str">
        <f t="shared" si="1"/>
        <v xml:space="preserve"> </v>
      </c>
      <c r="AH66" s="79" t="str">
        <f>IF($W66="","JPN",VLOOKUP($W66,参照ﾃｰﾌﾞﾙ!$P$5:$R$223,3,FALSE))</f>
        <v>JPN</v>
      </c>
      <c r="AI66" s="79"/>
      <c r="AJ66" s="79" t="str">
        <f>IF($O66="","",基本データ!$C$13)</f>
        <v/>
      </c>
      <c r="AK66" s="302" t="str">
        <f>IF($O66="","",基本データ!$C$14)</f>
        <v/>
      </c>
      <c r="AL66" s="234"/>
      <c r="AM66" s="78"/>
      <c r="AN66" s="296"/>
    </row>
    <row r="67" spans="1:40" ht="14.25" x14ac:dyDescent="0.25">
      <c r="A67" s="75"/>
      <c r="B67" s="348">
        <v>264</v>
      </c>
      <c r="C67" s="76">
        <v>4</v>
      </c>
      <c r="D67" s="349"/>
      <c r="E67" s="105"/>
      <c r="F67" s="161"/>
      <c r="G67" s="105"/>
      <c r="H67" s="290" t="str">
        <f>IF(N67="","",VLOOKUP(N67,参照ﾃｰﾌﾞﾙ!$W$6:$Y$7,2,FALSE))</f>
        <v/>
      </c>
      <c r="I67" s="350"/>
      <c r="J67" s="108"/>
      <c r="K67" s="78"/>
      <c r="L67" s="78"/>
      <c r="M67" s="76"/>
      <c r="N67" s="252"/>
      <c r="O67" s="220"/>
      <c r="P67" s="368" t="str">
        <f t="shared" ref="P67:P75" si="3">IF(Q67="","","-")</f>
        <v/>
      </c>
      <c r="Q67" s="266"/>
      <c r="R67" s="246"/>
      <c r="S67" s="219"/>
      <c r="T67" s="219"/>
      <c r="U67" s="219"/>
      <c r="V67" s="219"/>
      <c r="W67" s="221"/>
      <c r="X67" s="276"/>
      <c r="Y67" s="221"/>
      <c r="Z67" s="221"/>
      <c r="AA67" s="221"/>
      <c r="AB67" s="78"/>
      <c r="AC67" s="233"/>
      <c r="AD67" s="234"/>
      <c r="AE67" s="78"/>
      <c r="AF67" s="235"/>
      <c r="AG67" s="79" t="str">
        <f t="shared" si="1"/>
        <v xml:space="preserve"> </v>
      </c>
      <c r="AH67" s="79" t="str">
        <f>IF($W67="","JPN",VLOOKUP($W67,参照ﾃｰﾌﾞﾙ!$P$5:$R$223,3,FALSE))</f>
        <v>JPN</v>
      </c>
      <c r="AI67" s="79"/>
      <c r="AJ67" s="79" t="str">
        <f>IF($O67="","",基本データ!$C$13)</f>
        <v/>
      </c>
      <c r="AK67" s="302" t="str">
        <f>IF($O67="","",基本データ!$C$14)</f>
        <v/>
      </c>
      <c r="AL67" s="234"/>
      <c r="AM67" s="78"/>
      <c r="AN67" s="296"/>
    </row>
    <row r="68" spans="1:40" ht="14.25" x14ac:dyDescent="0.25">
      <c r="A68" s="75"/>
      <c r="B68" s="348">
        <v>265</v>
      </c>
      <c r="C68" s="76">
        <v>5</v>
      </c>
      <c r="D68" s="349"/>
      <c r="E68" s="105"/>
      <c r="F68" s="161"/>
      <c r="G68" s="105"/>
      <c r="H68" s="290" t="str">
        <f>IF(N68="","",VLOOKUP(N68,参照ﾃｰﾌﾞﾙ!$W$6:$Y$7,2,FALSE))</f>
        <v/>
      </c>
      <c r="I68" s="350"/>
      <c r="J68" s="108"/>
      <c r="K68" s="78"/>
      <c r="L68" s="78"/>
      <c r="M68" s="76"/>
      <c r="N68" s="252"/>
      <c r="O68" s="220"/>
      <c r="P68" s="368" t="str">
        <f t="shared" si="3"/>
        <v/>
      </c>
      <c r="Q68" s="266"/>
      <c r="R68" s="246"/>
      <c r="S68" s="219"/>
      <c r="T68" s="219"/>
      <c r="U68" s="219"/>
      <c r="V68" s="219"/>
      <c r="W68" s="221"/>
      <c r="X68" s="276"/>
      <c r="Y68" s="221"/>
      <c r="Z68" s="221"/>
      <c r="AA68" s="221"/>
      <c r="AB68" s="78"/>
      <c r="AC68" s="233"/>
      <c r="AD68" s="234"/>
      <c r="AE68" s="78"/>
      <c r="AF68" s="235"/>
      <c r="AG68" s="79" t="str">
        <f t="shared" si="1"/>
        <v xml:space="preserve"> </v>
      </c>
      <c r="AH68" s="79" t="str">
        <f>IF($W68="","JPN",VLOOKUP($W68,参照ﾃｰﾌﾞﾙ!$P$5:$R$223,3,FALSE))</f>
        <v>JPN</v>
      </c>
      <c r="AI68" s="79"/>
      <c r="AJ68" s="79" t="str">
        <f>IF($O68="","",基本データ!$C$13)</f>
        <v/>
      </c>
      <c r="AK68" s="302" t="str">
        <f>IF($O68="","",基本データ!$C$14)</f>
        <v/>
      </c>
      <c r="AL68" s="234"/>
      <c r="AM68" s="78"/>
      <c r="AN68" s="296"/>
    </row>
    <row r="69" spans="1:40" ht="14.25" x14ac:dyDescent="0.25">
      <c r="A69" s="80"/>
      <c r="B69" s="74">
        <v>266</v>
      </c>
      <c r="C69" s="74">
        <v>6</v>
      </c>
      <c r="D69" s="351"/>
      <c r="E69" s="104"/>
      <c r="F69" s="160"/>
      <c r="G69" s="104"/>
      <c r="H69" s="290" t="str">
        <f>IF(N69="","",VLOOKUP(N69,参照ﾃｰﾌﾞﾙ!$W$6:$Y$7,2,FALSE))</f>
        <v/>
      </c>
      <c r="I69" s="352"/>
      <c r="J69" s="109"/>
      <c r="K69" s="83"/>
      <c r="L69" s="83"/>
      <c r="M69" s="74"/>
      <c r="N69" s="253"/>
      <c r="O69" s="222"/>
      <c r="P69" s="369" t="str">
        <f t="shared" si="3"/>
        <v/>
      </c>
      <c r="Q69" s="267"/>
      <c r="R69" s="247"/>
      <c r="S69" s="223"/>
      <c r="T69" s="223"/>
      <c r="U69" s="223"/>
      <c r="V69" s="223"/>
      <c r="W69" s="223"/>
      <c r="X69" s="277"/>
      <c r="Y69" s="223"/>
      <c r="Z69" s="223"/>
      <c r="AA69" s="223"/>
      <c r="AB69" s="83"/>
      <c r="AC69" s="236"/>
      <c r="AD69" s="237"/>
      <c r="AE69" s="83"/>
      <c r="AF69" s="238"/>
      <c r="AG69" s="82" t="str">
        <f t="shared" ref="AG69:AG75" si="4">$U69&amp;" "&amp;$V69</f>
        <v xml:space="preserve"> </v>
      </c>
      <c r="AH69" s="82" t="str">
        <f>IF($W69="","JPN",VLOOKUP($W69,参照ﾃｰﾌﾞﾙ!$P$5:$R$223,3,FALSE))</f>
        <v>JPN</v>
      </c>
      <c r="AI69" s="82"/>
      <c r="AJ69" s="82" t="str">
        <f>IF($O69="","",基本データ!$C$13)</f>
        <v/>
      </c>
      <c r="AK69" s="303" t="str">
        <f>IF($O69="","",基本データ!$C$14)</f>
        <v/>
      </c>
      <c r="AL69" s="237"/>
      <c r="AM69" s="83"/>
      <c r="AN69" s="297"/>
    </row>
    <row r="70" spans="1:40" ht="14.25" x14ac:dyDescent="0.25">
      <c r="A70" s="84">
        <v>12</v>
      </c>
      <c r="B70" s="348">
        <v>267</v>
      </c>
      <c r="C70" s="357">
        <v>1</v>
      </c>
      <c r="D70" s="39" t="str">
        <f>IF($J70="","",VLOOKUP($J70,参照ﾃｰﾌﾞﾙ!$A$5:$F$595,3,FALSE))</f>
        <v/>
      </c>
      <c r="E70" s="51" t="str">
        <f>IF($J70="","",VLOOKUP(J70,参照ﾃｰﾌﾞﾙ!$A$5:$F$595,4,FALSE))</f>
        <v/>
      </c>
      <c r="F70" s="162" t="str">
        <f>IF(K70="","",VLOOKUP(K70,参照ﾃｰﾌﾞﾙ!$H$5:$I$64,2))</f>
        <v/>
      </c>
      <c r="G70" s="106" t="str">
        <f>IF(L70="","",VLOOKUP(L70,参照ﾃｰﾌﾞﾙ!$W$5:$Y$9,2,FALSE))</f>
        <v/>
      </c>
      <c r="H70" s="295" t="str">
        <f>IF(N70="","",VLOOKUP(N70,参照ﾃｰﾌﾞﾙ!$W$6:$Y$7,2,FALSE))</f>
        <v/>
      </c>
      <c r="I70" s="353"/>
      <c r="J70" s="187"/>
      <c r="K70" s="193"/>
      <c r="L70" s="217"/>
      <c r="M70" s="216"/>
      <c r="N70" s="254"/>
      <c r="O70" s="224"/>
      <c r="P70" s="370" t="str">
        <f t="shared" si="3"/>
        <v/>
      </c>
      <c r="Q70" s="268"/>
      <c r="R70" s="248"/>
      <c r="S70" s="219"/>
      <c r="T70" s="219"/>
      <c r="U70" s="219"/>
      <c r="V70" s="219"/>
      <c r="W70" s="225"/>
      <c r="X70" s="278"/>
      <c r="Y70" s="225"/>
      <c r="Z70" s="225"/>
      <c r="AA70" s="225"/>
      <c r="AB70" s="217"/>
      <c r="AC70" s="230"/>
      <c r="AD70" s="231"/>
      <c r="AE70" s="217"/>
      <c r="AF70" s="232"/>
      <c r="AG70" s="86" t="str">
        <f t="shared" si="4"/>
        <v xml:space="preserve"> </v>
      </c>
      <c r="AH70" s="86" t="str">
        <f>IF($W70="","JPN",VLOOKUP($W70,参照ﾃｰﾌﾞﾙ!$P$5:$R$223,3,FALSE))</f>
        <v>JPN</v>
      </c>
      <c r="AI70" s="86"/>
      <c r="AJ70" s="86" t="str">
        <f>IF($O70="","",基本データ!$C$13)</f>
        <v/>
      </c>
      <c r="AK70" s="304" t="str">
        <f>IF($O70="","",基本データ!$C$14)</f>
        <v/>
      </c>
      <c r="AL70" s="354"/>
      <c r="AM70" s="355"/>
      <c r="AN70" s="356"/>
    </row>
    <row r="71" spans="1:40" ht="14.25" x14ac:dyDescent="0.25">
      <c r="A71" s="75"/>
      <c r="B71" s="348">
        <v>268</v>
      </c>
      <c r="C71" s="76">
        <v>2</v>
      </c>
      <c r="D71" s="349"/>
      <c r="E71" s="105"/>
      <c r="F71" s="161"/>
      <c r="G71" s="105"/>
      <c r="H71" s="292" t="str">
        <f>IF(N71="","",VLOOKUP(N71,参照ﾃｰﾌﾞﾙ!$W$6:$Y$7,2,FALSE))</f>
        <v/>
      </c>
      <c r="I71" s="350"/>
      <c r="J71" s="108"/>
      <c r="K71" s="78"/>
      <c r="L71" s="78"/>
      <c r="M71" s="76"/>
      <c r="N71" s="252"/>
      <c r="O71" s="220"/>
      <c r="P71" s="368" t="str">
        <f t="shared" si="3"/>
        <v/>
      </c>
      <c r="Q71" s="266"/>
      <c r="R71" s="246"/>
      <c r="S71" s="219"/>
      <c r="T71" s="219"/>
      <c r="U71" s="219"/>
      <c r="V71" s="219"/>
      <c r="W71" s="221"/>
      <c r="X71" s="276"/>
      <c r="Y71" s="221"/>
      <c r="Z71" s="221"/>
      <c r="AA71" s="221"/>
      <c r="AB71" s="78"/>
      <c r="AC71" s="233"/>
      <c r="AD71" s="234"/>
      <c r="AE71" s="78"/>
      <c r="AF71" s="235"/>
      <c r="AG71" s="79" t="str">
        <f t="shared" si="4"/>
        <v xml:space="preserve"> </v>
      </c>
      <c r="AH71" s="79" t="str">
        <f>IF($W71="","JPN",VLOOKUP($W71,参照ﾃｰﾌﾞﾙ!$P$5:$R$223,3,FALSE))</f>
        <v>JPN</v>
      </c>
      <c r="AI71" s="79"/>
      <c r="AJ71" s="79" t="str">
        <f>IF($O71="","",基本データ!$C$13)</f>
        <v/>
      </c>
      <c r="AK71" s="302" t="str">
        <f>IF($O71="","",基本データ!$C$14)</f>
        <v/>
      </c>
      <c r="AL71" s="234"/>
      <c r="AM71" s="78"/>
      <c r="AN71" s="296"/>
    </row>
    <row r="72" spans="1:40" ht="14.25" x14ac:dyDescent="0.25">
      <c r="A72" s="75"/>
      <c r="B72" s="348">
        <v>269</v>
      </c>
      <c r="C72" s="76">
        <v>3</v>
      </c>
      <c r="D72" s="349"/>
      <c r="E72" s="105"/>
      <c r="F72" s="161"/>
      <c r="G72" s="105"/>
      <c r="H72" s="290" t="str">
        <f>IF(N72="","",VLOOKUP(N72,参照ﾃｰﾌﾞﾙ!$W$6:$Y$7,2,FALSE))</f>
        <v/>
      </c>
      <c r="I72" s="350"/>
      <c r="J72" s="108"/>
      <c r="K72" s="78"/>
      <c r="L72" s="78"/>
      <c r="M72" s="76"/>
      <c r="N72" s="252"/>
      <c r="O72" s="220"/>
      <c r="P72" s="368" t="str">
        <f t="shared" si="3"/>
        <v/>
      </c>
      <c r="Q72" s="266"/>
      <c r="R72" s="246"/>
      <c r="S72" s="219"/>
      <c r="T72" s="219"/>
      <c r="U72" s="219"/>
      <c r="V72" s="219"/>
      <c r="W72" s="221"/>
      <c r="X72" s="276"/>
      <c r="Y72" s="221"/>
      <c r="Z72" s="221"/>
      <c r="AA72" s="221"/>
      <c r="AB72" s="78"/>
      <c r="AC72" s="233"/>
      <c r="AD72" s="234"/>
      <c r="AE72" s="78"/>
      <c r="AF72" s="235"/>
      <c r="AG72" s="79" t="str">
        <f t="shared" si="4"/>
        <v xml:space="preserve"> </v>
      </c>
      <c r="AH72" s="79" t="str">
        <f>IF($W72="","JPN",VLOOKUP($W72,参照ﾃｰﾌﾞﾙ!$P$5:$R$223,3,FALSE))</f>
        <v>JPN</v>
      </c>
      <c r="AI72" s="79"/>
      <c r="AJ72" s="79" t="str">
        <f>IF($O72="","",基本データ!$C$13)</f>
        <v/>
      </c>
      <c r="AK72" s="302" t="str">
        <f>IF($O72="","",基本データ!$C$14)</f>
        <v/>
      </c>
      <c r="AL72" s="234"/>
      <c r="AM72" s="78"/>
      <c r="AN72" s="296"/>
    </row>
    <row r="73" spans="1:40" ht="14.25" x14ac:dyDescent="0.25">
      <c r="A73" s="75"/>
      <c r="B73" s="348">
        <v>270</v>
      </c>
      <c r="C73" s="76">
        <v>4</v>
      </c>
      <c r="D73" s="349"/>
      <c r="E73" s="105"/>
      <c r="F73" s="161"/>
      <c r="G73" s="105"/>
      <c r="H73" s="290" t="str">
        <f>IF(N73="","",VLOOKUP(N73,参照ﾃｰﾌﾞﾙ!$W$6:$Y$7,2,FALSE))</f>
        <v/>
      </c>
      <c r="I73" s="350"/>
      <c r="J73" s="108"/>
      <c r="K73" s="78"/>
      <c r="L73" s="78"/>
      <c r="M73" s="76"/>
      <c r="N73" s="252"/>
      <c r="O73" s="220"/>
      <c r="P73" s="368" t="str">
        <f t="shared" si="3"/>
        <v/>
      </c>
      <c r="Q73" s="266"/>
      <c r="R73" s="246"/>
      <c r="S73" s="219"/>
      <c r="T73" s="219"/>
      <c r="U73" s="219"/>
      <c r="V73" s="219"/>
      <c r="W73" s="221"/>
      <c r="X73" s="276"/>
      <c r="Y73" s="221"/>
      <c r="Z73" s="221"/>
      <c r="AA73" s="221"/>
      <c r="AB73" s="78"/>
      <c r="AC73" s="233"/>
      <c r="AD73" s="234"/>
      <c r="AE73" s="78"/>
      <c r="AF73" s="235"/>
      <c r="AG73" s="79" t="str">
        <f t="shared" si="4"/>
        <v xml:space="preserve"> </v>
      </c>
      <c r="AH73" s="79" t="str">
        <f>IF($W73="","JPN",VLOOKUP($W73,参照ﾃｰﾌﾞﾙ!$P$5:$R$223,3,FALSE))</f>
        <v>JPN</v>
      </c>
      <c r="AI73" s="79"/>
      <c r="AJ73" s="79" t="str">
        <f>IF($O73="","",基本データ!$C$13)</f>
        <v/>
      </c>
      <c r="AK73" s="302" t="str">
        <f>IF($O73="","",基本データ!$C$14)</f>
        <v/>
      </c>
      <c r="AL73" s="234"/>
      <c r="AM73" s="78"/>
      <c r="AN73" s="296"/>
    </row>
    <row r="74" spans="1:40" ht="14.25" x14ac:dyDescent="0.25">
      <c r="A74" s="75"/>
      <c r="B74" s="348">
        <v>271</v>
      </c>
      <c r="C74" s="76">
        <v>5</v>
      </c>
      <c r="D74" s="349"/>
      <c r="E74" s="105"/>
      <c r="F74" s="161"/>
      <c r="G74" s="105"/>
      <c r="H74" s="290" t="str">
        <f>IF(N74="","",VLOOKUP(N74,参照ﾃｰﾌﾞﾙ!$W$6:$Y$7,2,FALSE))</f>
        <v/>
      </c>
      <c r="I74" s="350"/>
      <c r="J74" s="108"/>
      <c r="K74" s="78"/>
      <c r="L74" s="78"/>
      <c r="M74" s="76"/>
      <c r="N74" s="252"/>
      <c r="O74" s="220"/>
      <c r="P74" s="368" t="str">
        <f t="shared" si="3"/>
        <v/>
      </c>
      <c r="Q74" s="266"/>
      <c r="R74" s="246"/>
      <c r="S74" s="219"/>
      <c r="T74" s="219"/>
      <c r="U74" s="219"/>
      <c r="V74" s="219"/>
      <c r="W74" s="221"/>
      <c r="X74" s="276"/>
      <c r="Y74" s="221"/>
      <c r="Z74" s="221"/>
      <c r="AA74" s="221"/>
      <c r="AB74" s="78"/>
      <c r="AC74" s="233"/>
      <c r="AD74" s="234"/>
      <c r="AE74" s="78"/>
      <c r="AF74" s="235"/>
      <c r="AG74" s="79" t="str">
        <f t="shared" si="4"/>
        <v xml:space="preserve"> </v>
      </c>
      <c r="AH74" s="79" t="str">
        <f>IF($W74="","JPN",VLOOKUP($W74,参照ﾃｰﾌﾞﾙ!$P$5:$R$223,3,FALSE))</f>
        <v>JPN</v>
      </c>
      <c r="AI74" s="79"/>
      <c r="AJ74" s="79" t="str">
        <f>IF($O74="","",基本データ!$C$13)</f>
        <v/>
      </c>
      <c r="AK74" s="302" t="str">
        <f>IF($O74="","",基本データ!$C$14)</f>
        <v/>
      </c>
      <c r="AL74" s="234"/>
      <c r="AM74" s="78"/>
      <c r="AN74" s="296"/>
    </row>
    <row r="75" spans="1:40" ht="14.65" thickBot="1" x14ac:dyDescent="0.3">
      <c r="A75" s="358"/>
      <c r="B75" s="359">
        <v>272</v>
      </c>
      <c r="C75" s="359">
        <v>6</v>
      </c>
      <c r="D75" s="360"/>
      <c r="E75" s="361"/>
      <c r="F75" s="362"/>
      <c r="G75" s="361"/>
      <c r="H75" s="291" t="str">
        <f>IF(N75="","",VLOOKUP(N75,参照ﾃｰﾌﾞﾙ!$W$6:$Y$7,2,FALSE))</f>
        <v/>
      </c>
      <c r="I75" s="363"/>
      <c r="J75" s="364"/>
      <c r="K75" s="239"/>
      <c r="L75" s="239"/>
      <c r="M75" s="359"/>
      <c r="N75" s="255"/>
      <c r="O75" s="226"/>
      <c r="P75" s="371" t="str">
        <f t="shared" si="3"/>
        <v/>
      </c>
      <c r="Q75" s="269"/>
      <c r="R75" s="249"/>
      <c r="S75" s="227"/>
      <c r="T75" s="227"/>
      <c r="U75" s="227"/>
      <c r="V75" s="227"/>
      <c r="W75" s="227"/>
      <c r="X75" s="279"/>
      <c r="Y75" s="227"/>
      <c r="Z75" s="227"/>
      <c r="AA75" s="227"/>
      <c r="AB75" s="239"/>
      <c r="AC75" s="240"/>
      <c r="AD75" s="241"/>
      <c r="AE75" s="239"/>
      <c r="AF75" s="242"/>
      <c r="AG75" s="257" t="str">
        <f t="shared" si="4"/>
        <v xml:space="preserve"> </v>
      </c>
      <c r="AH75" s="257" t="str">
        <f>IF($W75="","JPN",VLOOKUP($W75,参照ﾃｰﾌﾞﾙ!$P$5:$R$223,3,FALSE))</f>
        <v>JPN</v>
      </c>
      <c r="AI75" s="257"/>
      <c r="AJ75" s="257" t="str">
        <f>IF($O75="","",基本データ!$C$13)</f>
        <v/>
      </c>
      <c r="AK75" s="365" t="str">
        <f>IF($O75="","",基本データ!$C$14)</f>
        <v/>
      </c>
      <c r="AL75" s="241"/>
      <c r="AM75" s="239"/>
      <c r="AN75" s="298"/>
    </row>
  </sheetData>
  <sheetProtection algorithmName="SHA-512" hashValue="iFUsTcyRuNrTXo5RULU9YmQ9Hsb5hNTyTwp4sFZRkY/P/hdvCao1yh3rerPpxUrsy4KuJaRSGAvCM4yYSH20SA==" saltValue="PznJFXDbOjihy6ZLQsKRug==" spinCount="100000" sheet="1"/>
  <phoneticPr fontId="2"/>
  <conditionalFormatting sqref="S4:V9">
    <cfRule type="expression" dxfId="11" priority="1" stopIfTrue="1">
      <formula>$L$4=2</formula>
    </cfRule>
  </conditionalFormatting>
  <conditionalFormatting sqref="S10:V15">
    <cfRule type="expression" dxfId="10" priority="2" stopIfTrue="1">
      <formula>$L$10=2</formula>
    </cfRule>
  </conditionalFormatting>
  <conditionalFormatting sqref="S16:V21">
    <cfRule type="expression" dxfId="9" priority="3" stopIfTrue="1">
      <formula>$L$16=2</formula>
    </cfRule>
  </conditionalFormatting>
  <conditionalFormatting sqref="S22:V27">
    <cfRule type="expression" dxfId="8" priority="4" stopIfTrue="1">
      <formula>$L$22=2</formula>
    </cfRule>
  </conditionalFormatting>
  <conditionalFormatting sqref="S28:V33">
    <cfRule type="expression" dxfId="7" priority="5" stopIfTrue="1">
      <formula>$L$28=2</formula>
    </cfRule>
  </conditionalFormatting>
  <conditionalFormatting sqref="S34:V39">
    <cfRule type="expression" dxfId="6" priority="6" stopIfTrue="1">
      <formula>$L$34=2</formula>
    </cfRule>
  </conditionalFormatting>
  <conditionalFormatting sqref="S40:V45">
    <cfRule type="expression" dxfId="5" priority="7" stopIfTrue="1">
      <formula>$L$40=2</formula>
    </cfRule>
  </conditionalFormatting>
  <conditionalFormatting sqref="S46:V51">
    <cfRule type="expression" dxfId="4" priority="8" stopIfTrue="1">
      <formula>$L$46=2</formula>
    </cfRule>
  </conditionalFormatting>
  <conditionalFormatting sqref="S52:V57">
    <cfRule type="expression" dxfId="3" priority="9" stopIfTrue="1">
      <formula>$L$52=2</formula>
    </cfRule>
  </conditionalFormatting>
  <conditionalFormatting sqref="S58:V63">
    <cfRule type="expression" dxfId="2" priority="10" stopIfTrue="1">
      <formula>$L$58=2</formula>
    </cfRule>
  </conditionalFormatting>
  <conditionalFormatting sqref="S64:V69">
    <cfRule type="expression" dxfId="1" priority="11" stopIfTrue="1">
      <formula>$L$64=2</formula>
    </cfRule>
  </conditionalFormatting>
  <conditionalFormatting sqref="S70:V75">
    <cfRule type="expression" dxfId="0" priority="12" stopIfTrue="1">
      <formula>$L$70=2</formula>
    </cfRule>
  </conditionalFormatting>
  <pageMargins left="0.75" right="0.78" top="0.38" bottom="0.33" header="0.2" footer="0.21"/>
  <pageSetup paperSize="9" scale="54" orientation="landscape" verticalDpi="4294967293" r:id="rId1"/>
  <headerFooter alignWithMargins="0">
    <oddHeader>&amp;R&amp;16【&amp;A】シート</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160"/>
  <sheetViews>
    <sheetView zoomScaleNormal="100" workbookViewId="0">
      <selection activeCell="A6" sqref="A6"/>
    </sheetView>
  </sheetViews>
  <sheetFormatPr defaultColWidth="9" defaultRowHeight="12.75" x14ac:dyDescent="0.25"/>
  <cols>
    <col min="1" max="1" width="3.06640625" style="111" customWidth="1"/>
    <col min="2" max="2" width="5.33203125" style="1" customWidth="1"/>
    <col min="3" max="5" width="7.9296875" style="1" customWidth="1"/>
    <col min="6" max="6" width="4.265625" style="1" customWidth="1"/>
    <col min="7" max="8" width="2.9296875" style="1" customWidth="1"/>
    <col min="9" max="9" width="2.33203125" style="29" customWidth="1"/>
    <col min="10" max="10" width="8.06640625" style="1" customWidth="1"/>
    <col min="11" max="11" width="10" style="1" customWidth="1"/>
    <col min="12" max="12" width="7.265625" style="1" customWidth="1"/>
    <col min="13" max="13" width="10.73046875" style="1" customWidth="1"/>
    <col min="14" max="14" width="6.9296875" style="1" customWidth="1"/>
    <col min="15" max="15" width="5.9296875" style="1" customWidth="1"/>
    <col min="16" max="16" width="6.33203125" style="1" customWidth="1"/>
    <col min="17" max="16384" width="9" style="1"/>
  </cols>
  <sheetData>
    <row r="1" spans="1:17" x14ac:dyDescent="0.25">
      <c r="A1" s="1" t="s">
        <v>36</v>
      </c>
      <c r="K1" s="1" t="s">
        <v>624</v>
      </c>
    </row>
    <row r="2" spans="1:17" ht="9" customHeight="1" x14ac:dyDescent="0.25">
      <c r="A2" s="8" t="s">
        <v>37</v>
      </c>
      <c r="O2" s="8" t="s">
        <v>38</v>
      </c>
    </row>
    <row r="3" spans="1:17" ht="24.75" customHeight="1" thickBot="1" x14ac:dyDescent="0.3">
      <c r="A3" s="16"/>
      <c r="B3" s="42" t="str">
        <f>IF(基本データ!$C$9="","",基本データ!$C$9)</f>
        <v>府小学生丹後予(非公認)</v>
      </c>
      <c r="C3" s="16"/>
      <c r="D3" s="16"/>
      <c r="E3" s="16"/>
      <c r="F3" s="16"/>
      <c r="G3" s="16"/>
      <c r="H3" s="16"/>
      <c r="I3" s="183"/>
      <c r="J3" s="17"/>
      <c r="K3" s="16"/>
      <c r="L3" s="16"/>
      <c r="M3" s="16" t="s">
        <v>613</v>
      </c>
      <c r="N3" s="16"/>
      <c r="O3" s="518" t="str">
        <f>IF(基本データ!$J$5="","",基本データ!$J$5)</f>
        <v/>
      </c>
      <c r="P3" s="518"/>
    </row>
    <row r="4" spans="1:17" ht="6" customHeight="1" x14ac:dyDescent="0.25"/>
    <row r="5" spans="1:17" ht="13.5" customHeight="1" x14ac:dyDescent="0.25">
      <c r="B5" s="5" t="s">
        <v>39</v>
      </c>
      <c r="C5" s="5"/>
      <c r="D5" s="5"/>
      <c r="E5" s="5"/>
      <c r="F5" s="5"/>
      <c r="K5" s="10" t="s">
        <v>53</v>
      </c>
      <c r="L5" s="519" t="str">
        <f>IF(基本データ!$C12="","",基本データ!$C12)</f>
        <v/>
      </c>
      <c r="M5" s="519"/>
      <c r="N5" s="519"/>
      <c r="O5" s="519"/>
      <c r="P5" s="519"/>
    </row>
    <row r="6" spans="1:17" ht="13.5" customHeight="1" x14ac:dyDescent="0.25">
      <c r="B6" s="4" t="s">
        <v>41</v>
      </c>
      <c r="K6" s="11"/>
      <c r="L6" s="7"/>
      <c r="M6" s="7"/>
      <c r="N6" s="7"/>
      <c r="O6" s="7"/>
      <c r="P6" s="7"/>
    </row>
    <row r="7" spans="1:17" ht="13.5" customHeight="1" x14ac:dyDescent="0.25">
      <c r="B7" s="4" t="s">
        <v>42</v>
      </c>
      <c r="K7" s="10" t="s">
        <v>49</v>
      </c>
      <c r="L7" s="519" t="str">
        <f>IF(基本データ!$C11="","",基本データ!$C11)</f>
        <v/>
      </c>
      <c r="M7" s="519"/>
      <c r="N7" s="519"/>
      <c r="O7" s="519"/>
      <c r="P7" s="519"/>
    </row>
    <row r="8" spans="1:17" ht="13.5" customHeight="1" x14ac:dyDescent="0.25">
      <c r="B8" s="4" t="s">
        <v>43</v>
      </c>
      <c r="K8" s="4"/>
    </row>
    <row r="9" spans="1:17" ht="17.25" customHeight="1" x14ac:dyDescent="0.25">
      <c r="B9" s="4" t="s">
        <v>767</v>
      </c>
      <c r="K9" s="12" t="s">
        <v>843</v>
      </c>
      <c r="L9" s="5"/>
      <c r="M9" s="520" t="str">
        <f>IF(基本データ!$C15="","",基本データ!$C15)</f>
        <v/>
      </c>
      <c r="N9" s="520"/>
      <c r="O9" s="520"/>
      <c r="P9" s="41" t="s">
        <v>100</v>
      </c>
    </row>
    <row r="10" spans="1:17" ht="17.25" customHeight="1" x14ac:dyDescent="0.25">
      <c r="B10" s="4" t="s">
        <v>44</v>
      </c>
      <c r="K10" s="38" t="s">
        <v>50</v>
      </c>
      <c r="L10" s="6"/>
      <c r="M10" s="521" t="str">
        <f>IF(基本データ!$C18="","",基本データ!$C18)</f>
        <v/>
      </c>
      <c r="N10" s="521"/>
      <c r="O10" s="521"/>
      <c r="P10" s="41" t="s">
        <v>100</v>
      </c>
    </row>
    <row r="11" spans="1:17" ht="13.5" customHeight="1" x14ac:dyDescent="0.25">
      <c r="B11" s="4" t="s">
        <v>45</v>
      </c>
      <c r="K11" s="8" t="s">
        <v>51</v>
      </c>
      <c r="M11" s="1" t="str">
        <f>IF(基本データ!$C19="","",基本データ!$C19)</f>
        <v/>
      </c>
      <c r="P11" s="9" t="s">
        <v>52</v>
      </c>
    </row>
    <row r="12" spans="1:17" ht="13.5" customHeight="1" x14ac:dyDescent="0.25">
      <c r="B12" s="4" t="s">
        <v>46</v>
      </c>
      <c r="K12" s="516" t="str">
        <f>IF(基本データ!$C20="","",基本データ!$C20)</f>
        <v/>
      </c>
      <c r="L12" s="516"/>
      <c r="M12" s="516"/>
      <c r="N12" s="516"/>
      <c r="O12" s="516"/>
      <c r="P12" s="516"/>
    </row>
    <row r="13" spans="1:17" ht="13.5" customHeight="1" x14ac:dyDescent="0.25">
      <c r="B13" s="4" t="s">
        <v>766</v>
      </c>
      <c r="K13" s="517"/>
      <c r="L13" s="517"/>
      <c r="M13" s="517"/>
      <c r="N13" s="517"/>
      <c r="O13" s="517"/>
      <c r="P13" s="517"/>
    </row>
    <row r="14" spans="1:17" ht="13.5" customHeight="1" x14ac:dyDescent="0.25">
      <c r="B14" s="4" t="s">
        <v>363</v>
      </c>
      <c r="H14" s="4"/>
      <c r="I14" s="25"/>
      <c r="J14" s="100" t="s">
        <v>585</v>
      </c>
      <c r="K14" s="5" t="str">
        <f>IF(基本データ!$C16="","",基本データ!$C16)</f>
        <v/>
      </c>
      <c r="L14" s="5"/>
      <c r="M14" s="101" t="s">
        <v>586</v>
      </c>
      <c r="N14" s="40" t="str">
        <f>IF(基本データ!$C21="","",基本データ!$C21)</f>
        <v/>
      </c>
      <c r="O14" s="40"/>
      <c r="P14" s="5"/>
    </row>
    <row r="15" spans="1:17" ht="6.75" customHeight="1" x14ac:dyDescent="0.25"/>
    <row r="16" spans="1:17" ht="29.25" customHeight="1" x14ac:dyDescent="0.25">
      <c r="B16" s="13" t="s">
        <v>47</v>
      </c>
      <c r="C16" s="13" t="s">
        <v>48</v>
      </c>
      <c r="D16" s="479" t="s">
        <v>98</v>
      </c>
      <c r="E16" s="515"/>
      <c r="F16" s="14" t="s">
        <v>587</v>
      </c>
      <c r="G16" s="88" t="s">
        <v>1384</v>
      </c>
      <c r="H16" s="15" t="s">
        <v>584</v>
      </c>
      <c r="I16" s="178" t="s">
        <v>560</v>
      </c>
      <c r="J16" s="13" t="s">
        <v>1382</v>
      </c>
      <c r="K16" s="43" t="s">
        <v>1383</v>
      </c>
      <c r="L16" s="479" t="s">
        <v>97</v>
      </c>
      <c r="M16" s="533"/>
      <c r="N16" s="533"/>
      <c r="O16" s="43" t="s">
        <v>564</v>
      </c>
      <c r="P16" s="13" t="s">
        <v>1395</v>
      </c>
      <c r="Q16" s="2"/>
    </row>
    <row r="17" spans="1:17" ht="24" customHeight="1" x14ac:dyDescent="0.25">
      <c r="A17" s="111">
        <v>1</v>
      </c>
      <c r="B17" s="139"/>
      <c r="C17" s="139" t="str">
        <f>IF(個人エントリー!$L6="","",個人エントリー!$L6&amp;個人エントリー!$M6&amp;個人エントリー!$N6)</f>
        <v/>
      </c>
      <c r="D17" s="509" t="str">
        <f>IF(個人エントリー!$P6="","",個人エントリー!$P6)</f>
        <v/>
      </c>
      <c r="E17" s="510"/>
      <c r="F17" s="147" t="str">
        <f>IF(個人エントリー!$X6="","",個人エントリー!$X6)</f>
        <v/>
      </c>
      <c r="G17" s="164" t="str">
        <f>IF(個人エントリー!$V6="","",個人エントリー!$V6)</f>
        <v/>
      </c>
      <c r="H17" s="165" t="str">
        <f>IF(個人エントリー!$W6="","",個人エントリー!$W6)</f>
        <v/>
      </c>
      <c r="I17" s="179" t="str">
        <f>IF(個人エントリー!$K6="","",個人エントリー!$G6)</f>
        <v/>
      </c>
      <c r="J17" s="92" t="str">
        <f>IF(個人エントリー!$I6="","",個人エントリー!$F6)</f>
        <v/>
      </c>
      <c r="K17" s="93" t="str">
        <f>IF(個人エントリー!$I6="","",個人エントリー!$E6)</f>
        <v/>
      </c>
      <c r="L17" s="102" t="str">
        <f>IF(個人エントリー!$Y6="","",個人エントリー!$Y6)</f>
        <v/>
      </c>
      <c r="M17" s="147" t="str">
        <f>IF(個人エントリー!$Z6="","",個人エントリー!$Z6)</f>
        <v/>
      </c>
      <c r="N17" s="143" t="str">
        <f>IF(個人エントリー!$AA6="","",個人エントリー!$AA6)</f>
        <v/>
      </c>
      <c r="O17" s="166" t="str">
        <f>IF(個人エントリー!$AB6="","",個人エントリー!$AB6)</f>
        <v/>
      </c>
      <c r="P17" s="167" t="str">
        <f>IF(個人エントリー!$AC6="","",個人エントリー!$AC6)</f>
        <v/>
      </c>
      <c r="Q17" s="2"/>
    </row>
    <row r="18" spans="1:17" ht="24" customHeight="1" x14ac:dyDescent="0.25">
      <c r="A18" s="111">
        <v>2</v>
      </c>
      <c r="B18" s="140"/>
      <c r="C18" s="140" t="str">
        <f>IF(個人エントリー!$L7="","",個人エントリー!$L7&amp;個人エントリー!$M7&amp;個人エントリー!$N7)</f>
        <v/>
      </c>
      <c r="D18" s="511" t="str">
        <f>IF(個人エントリー!$P7="","",個人エントリー!$P7)</f>
        <v/>
      </c>
      <c r="E18" s="512"/>
      <c r="F18" s="148" t="str">
        <f>IF(個人エントリー!$X7="","",個人エントリー!$X7)</f>
        <v/>
      </c>
      <c r="G18" s="168" t="str">
        <f>IF(個人エントリー!$V7="","",個人エントリー!$V7)</f>
        <v/>
      </c>
      <c r="H18" s="169" t="str">
        <f>IF(個人エントリー!$W7="","",個人エントリー!$W7)</f>
        <v/>
      </c>
      <c r="I18" s="180" t="str">
        <f>IF(個人エントリー!$K7="","",個人エントリー!$G7)</f>
        <v/>
      </c>
      <c r="J18" s="94" t="str">
        <f>IF(個人エントリー!$I7="","",個人エントリー!$F7)</f>
        <v/>
      </c>
      <c r="K18" s="95" t="str">
        <f>IF(個人エントリー!$I7="","",個人エントリー!$E7)</f>
        <v/>
      </c>
      <c r="L18" s="89" t="str">
        <f>IF(個人エントリー!$Y7="","",個人エントリー!$Y7)</f>
        <v/>
      </c>
      <c r="M18" s="148" t="str">
        <f>IF(個人エントリー!$Z7="","",個人エントリー!$Z7)</f>
        <v/>
      </c>
      <c r="N18" s="144" t="str">
        <f>IF(個人エントリー!$AA7="","",個人エントリー!$AA7)</f>
        <v/>
      </c>
      <c r="O18" s="151" t="str">
        <f>IF(個人エントリー!$AB7="","",個人エントリー!$AB7)</f>
        <v/>
      </c>
      <c r="P18" s="140" t="str">
        <f>IF(個人エントリー!$AC7="","",個人エントリー!$AC7)</f>
        <v/>
      </c>
      <c r="Q18" s="2"/>
    </row>
    <row r="19" spans="1:17" ht="24" customHeight="1" x14ac:dyDescent="0.25">
      <c r="A19" s="111">
        <v>3</v>
      </c>
      <c r="B19" s="140"/>
      <c r="C19" s="140" t="str">
        <f>IF(個人エントリー!$L8="","",個人エントリー!$L8&amp;個人エントリー!$M8&amp;個人エントリー!$N8)</f>
        <v/>
      </c>
      <c r="D19" s="511" t="str">
        <f>IF(個人エントリー!$P8="","",個人エントリー!$P8)</f>
        <v/>
      </c>
      <c r="E19" s="512"/>
      <c r="F19" s="148" t="str">
        <f>IF(個人エントリー!$X8="","",個人エントリー!$X8)</f>
        <v/>
      </c>
      <c r="G19" s="168" t="str">
        <f>IF(個人エントリー!$V8="","",個人エントリー!$V8)</f>
        <v/>
      </c>
      <c r="H19" s="169" t="str">
        <f>IF(個人エントリー!$W8="","",個人エントリー!$W8)</f>
        <v/>
      </c>
      <c r="I19" s="180" t="str">
        <f>IF(個人エントリー!$K8="","",個人エントリー!$G8)</f>
        <v/>
      </c>
      <c r="J19" s="94" t="str">
        <f>IF(個人エントリー!$I8="","",個人エントリー!$F8)</f>
        <v/>
      </c>
      <c r="K19" s="95" t="str">
        <f>IF(個人エントリー!$I8="","",個人エントリー!$E8)</f>
        <v/>
      </c>
      <c r="L19" s="89" t="str">
        <f>IF(個人エントリー!$Y8="","",個人エントリー!$Y8)</f>
        <v/>
      </c>
      <c r="M19" s="148" t="str">
        <f>IF(個人エントリー!$Z8="","",個人エントリー!$Z8)</f>
        <v/>
      </c>
      <c r="N19" s="144" t="str">
        <f>IF(個人エントリー!$AA8="","",個人エントリー!$AA8)</f>
        <v/>
      </c>
      <c r="O19" s="151" t="str">
        <f>IF(個人エントリー!$AB8="","",個人エントリー!$AB8)</f>
        <v/>
      </c>
      <c r="P19" s="140" t="str">
        <f>IF(個人エントリー!$AC8="","",個人エントリー!$AC8)</f>
        <v/>
      </c>
      <c r="Q19" s="2"/>
    </row>
    <row r="20" spans="1:17" ht="24" customHeight="1" x14ac:dyDescent="0.25">
      <c r="A20" s="111">
        <v>4</v>
      </c>
      <c r="B20" s="140"/>
      <c r="C20" s="140" t="str">
        <f>IF(個人エントリー!$L9="","",個人エントリー!$L9&amp;個人エントリー!$M9&amp;個人エントリー!$N9)</f>
        <v/>
      </c>
      <c r="D20" s="511" t="str">
        <f>IF(個人エントリー!$P9="","",個人エントリー!$P9)</f>
        <v/>
      </c>
      <c r="E20" s="512"/>
      <c r="F20" s="148" t="str">
        <f>IF(個人エントリー!$X9="","",個人エントリー!$X9)</f>
        <v/>
      </c>
      <c r="G20" s="168" t="str">
        <f>IF(個人エントリー!$V9="","",個人エントリー!$V9)</f>
        <v/>
      </c>
      <c r="H20" s="169" t="str">
        <f>IF(個人エントリー!$W9="","",個人エントリー!$W9)</f>
        <v/>
      </c>
      <c r="I20" s="180" t="str">
        <f>IF(個人エントリー!$K9="","",個人エントリー!$G9)</f>
        <v/>
      </c>
      <c r="J20" s="94" t="str">
        <f>IF(個人エントリー!$I9="","",個人エントリー!$F9)</f>
        <v/>
      </c>
      <c r="K20" s="95" t="str">
        <f>IF(個人エントリー!$I9="","",個人エントリー!$E9)</f>
        <v/>
      </c>
      <c r="L20" s="89" t="str">
        <f>IF(個人エントリー!$Y9="","",個人エントリー!$Y9)</f>
        <v/>
      </c>
      <c r="M20" s="148" t="str">
        <f>IF(個人エントリー!$Z9="","",個人エントリー!$Z9)</f>
        <v/>
      </c>
      <c r="N20" s="144" t="str">
        <f>IF(個人エントリー!$AA9="","",個人エントリー!$AA9)</f>
        <v/>
      </c>
      <c r="O20" s="151" t="str">
        <f>IF(個人エントリー!$AB9="","",個人エントリー!$AB9)</f>
        <v/>
      </c>
      <c r="P20" s="140" t="str">
        <f>IF(個人エントリー!$AC9="","",個人エントリー!$AC9)</f>
        <v/>
      </c>
      <c r="Q20" s="2"/>
    </row>
    <row r="21" spans="1:17" ht="24" customHeight="1" x14ac:dyDescent="0.25">
      <c r="A21" s="111">
        <v>5</v>
      </c>
      <c r="B21" s="141"/>
      <c r="C21" s="141" t="str">
        <f>IF(個人エントリー!$L10="","",個人エントリー!$L10&amp;個人エントリー!$M10&amp;個人エントリー!$N10)</f>
        <v/>
      </c>
      <c r="D21" s="507" t="str">
        <f>IF(個人エントリー!$P10="","",個人エントリー!$P10)</f>
        <v/>
      </c>
      <c r="E21" s="508"/>
      <c r="F21" s="149" t="str">
        <f>IF(個人エントリー!$X10="","",個人エントリー!$X10)</f>
        <v/>
      </c>
      <c r="G21" s="170" t="str">
        <f>IF(個人エントリー!$V10="","",個人エントリー!$V10)</f>
        <v/>
      </c>
      <c r="H21" s="171" t="str">
        <f>IF(個人エントリー!$W10="","",個人エントリー!$W10)</f>
        <v/>
      </c>
      <c r="I21" s="181" t="str">
        <f>IF(個人エントリー!$K10="","",個人エントリー!$G10)</f>
        <v/>
      </c>
      <c r="J21" s="96" t="str">
        <f>IF(個人エントリー!$I10="","",個人エントリー!$F10)</f>
        <v/>
      </c>
      <c r="K21" s="97" t="str">
        <f>IF(個人エントリー!$I10="","",個人エントリー!$E10)</f>
        <v/>
      </c>
      <c r="L21" s="90" t="str">
        <f>IF(個人エントリー!$Y10="","",個人エントリー!$Y10)</f>
        <v/>
      </c>
      <c r="M21" s="149" t="str">
        <f>IF(個人エントリー!$Z10="","",個人エントリー!$Z10)</f>
        <v/>
      </c>
      <c r="N21" s="145" t="str">
        <f>IF(個人エントリー!$AA10="","",個人エントリー!$AA10)</f>
        <v/>
      </c>
      <c r="O21" s="152" t="str">
        <f>IF(個人エントリー!$AB10="","",個人エントリー!$AB10)</f>
        <v/>
      </c>
      <c r="P21" s="141" t="str">
        <f>IF(個人エントリー!$AC10="","",個人エントリー!$AC10)</f>
        <v/>
      </c>
      <c r="Q21" s="2"/>
    </row>
    <row r="22" spans="1:17" ht="24" customHeight="1" x14ac:dyDescent="0.25">
      <c r="A22" s="111">
        <v>6</v>
      </c>
      <c r="B22" s="142"/>
      <c r="C22" s="142" t="str">
        <f>IF(個人エントリー!$L11="","",個人エントリー!$L11&amp;個人エントリー!$M11&amp;個人エントリー!$N11)</f>
        <v/>
      </c>
      <c r="D22" s="509" t="str">
        <f>IF(個人エントリー!$P11="","",個人エントリー!$P11)</f>
        <v/>
      </c>
      <c r="E22" s="510"/>
      <c r="F22" s="150" t="str">
        <f>IF(個人エントリー!$X11="","",個人エントリー!$X11)</f>
        <v/>
      </c>
      <c r="G22" s="172" t="str">
        <f>IF(個人エントリー!$V11="","",個人エントリー!$V11)</f>
        <v/>
      </c>
      <c r="H22" s="173" t="str">
        <f>IF(個人エントリー!$W11="","",個人エントリー!$W11)</f>
        <v/>
      </c>
      <c r="I22" s="182" t="str">
        <f>IF(個人エントリー!$K11="","",個人エントリー!$G11)</f>
        <v/>
      </c>
      <c r="J22" s="98" t="str">
        <f>IF(個人エントリー!$I11="","",個人エントリー!$F11)</f>
        <v/>
      </c>
      <c r="K22" s="99" t="str">
        <f>IF(個人エントリー!$I11="","",個人エントリー!$E11)</f>
        <v/>
      </c>
      <c r="L22" s="91" t="str">
        <f>IF(個人エントリー!$Y11="","",個人エントリー!$Y11)</f>
        <v/>
      </c>
      <c r="M22" s="150" t="str">
        <f>IF(個人エントリー!$Z11="","",個人エントリー!$Z11)</f>
        <v/>
      </c>
      <c r="N22" s="146" t="str">
        <f>IF(個人エントリー!$AA11="","",個人エントリー!$AA11)</f>
        <v/>
      </c>
      <c r="O22" s="174" t="str">
        <f>IF(個人エントリー!$AB11="","",個人エントリー!$AB11)</f>
        <v/>
      </c>
      <c r="P22" s="142" t="str">
        <f>IF(個人エントリー!$AC11="","",個人エントリー!$AC11)</f>
        <v/>
      </c>
      <c r="Q22" s="2"/>
    </row>
    <row r="23" spans="1:17" ht="24" customHeight="1" x14ac:dyDescent="0.25">
      <c r="A23" s="111">
        <v>7</v>
      </c>
      <c r="B23" s="140"/>
      <c r="C23" s="140" t="str">
        <f>IF(個人エントリー!$L12="","",個人エントリー!$L12&amp;個人エントリー!$M12&amp;個人エントリー!$N12)</f>
        <v/>
      </c>
      <c r="D23" s="511" t="str">
        <f>IF(個人エントリー!$P12="","",個人エントリー!$P12)</f>
        <v/>
      </c>
      <c r="E23" s="512"/>
      <c r="F23" s="148" t="str">
        <f>IF(個人エントリー!$X12="","",個人エントリー!$X12)</f>
        <v/>
      </c>
      <c r="G23" s="168" t="str">
        <f>IF(個人エントリー!$V12="","",個人エントリー!$V12)</f>
        <v/>
      </c>
      <c r="H23" s="169" t="str">
        <f>IF(個人エントリー!$W12="","",個人エントリー!$W12)</f>
        <v/>
      </c>
      <c r="I23" s="180" t="str">
        <f>IF(個人エントリー!$K12="","",個人エントリー!$G12)</f>
        <v/>
      </c>
      <c r="J23" s="94" t="str">
        <f>IF(個人エントリー!$I12="","",個人エントリー!$F12)</f>
        <v/>
      </c>
      <c r="K23" s="95" t="str">
        <f>IF(個人エントリー!$I12="","",個人エントリー!$E12)</f>
        <v/>
      </c>
      <c r="L23" s="89" t="str">
        <f>IF(個人エントリー!$Y12="","",個人エントリー!$Y12)</f>
        <v/>
      </c>
      <c r="M23" s="148" t="str">
        <f>IF(個人エントリー!$Z12="","",個人エントリー!$Z12)</f>
        <v/>
      </c>
      <c r="N23" s="144" t="str">
        <f>IF(個人エントリー!$AA12="","",個人エントリー!$AA12)</f>
        <v/>
      </c>
      <c r="O23" s="151" t="str">
        <f>IF(個人エントリー!$AB12="","",個人エントリー!$AB12)</f>
        <v/>
      </c>
      <c r="P23" s="140" t="str">
        <f>IF(個人エントリー!$AC12="","",個人エントリー!$AC12)</f>
        <v/>
      </c>
      <c r="Q23" s="2"/>
    </row>
    <row r="24" spans="1:17" ht="24" customHeight="1" x14ac:dyDescent="0.25">
      <c r="A24" s="111">
        <v>8</v>
      </c>
      <c r="B24" s="140"/>
      <c r="C24" s="140" t="str">
        <f>IF(個人エントリー!$L13="","",個人エントリー!$L13&amp;個人エントリー!$M13&amp;個人エントリー!$N13)</f>
        <v/>
      </c>
      <c r="D24" s="511" t="str">
        <f>IF(個人エントリー!$P13="","",個人エントリー!$P13)</f>
        <v/>
      </c>
      <c r="E24" s="512"/>
      <c r="F24" s="148" t="str">
        <f>IF(個人エントリー!$X13="","",個人エントリー!$X13)</f>
        <v/>
      </c>
      <c r="G24" s="168" t="str">
        <f>IF(個人エントリー!$V13="","",個人エントリー!$V13)</f>
        <v/>
      </c>
      <c r="H24" s="169" t="str">
        <f>IF(個人エントリー!$W13="","",個人エントリー!$W13)</f>
        <v/>
      </c>
      <c r="I24" s="180" t="str">
        <f>IF(個人エントリー!$K13="","",個人エントリー!$G13)</f>
        <v/>
      </c>
      <c r="J24" s="94" t="str">
        <f>IF(個人エントリー!$I13="","",個人エントリー!$F13)</f>
        <v/>
      </c>
      <c r="K24" s="95" t="str">
        <f>IF(個人エントリー!$I13="","",個人エントリー!$E13)</f>
        <v/>
      </c>
      <c r="L24" s="89" t="str">
        <f>IF(個人エントリー!$Y13="","",個人エントリー!$Y13)</f>
        <v/>
      </c>
      <c r="M24" s="148" t="str">
        <f>IF(個人エントリー!$Z13="","",個人エントリー!$Z13)</f>
        <v/>
      </c>
      <c r="N24" s="144" t="str">
        <f>IF(個人エントリー!$AA13="","",個人エントリー!$AA13)</f>
        <v/>
      </c>
      <c r="O24" s="151" t="str">
        <f>IF(個人エントリー!$AB13="","",個人エントリー!$AB13)</f>
        <v/>
      </c>
      <c r="P24" s="140" t="str">
        <f>IF(個人エントリー!$AC13="","",個人エントリー!$AC13)</f>
        <v/>
      </c>
      <c r="Q24" s="2"/>
    </row>
    <row r="25" spans="1:17" ht="24" customHeight="1" x14ac:dyDescent="0.25">
      <c r="A25" s="111">
        <v>9</v>
      </c>
      <c r="B25" s="140"/>
      <c r="C25" s="140" t="str">
        <f>IF(個人エントリー!$L14="","",個人エントリー!$L14&amp;個人エントリー!$M14&amp;個人エントリー!$N14)</f>
        <v/>
      </c>
      <c r="D25" s="511" t="str">
        <f>IF(個人エントリー!$P14="","",個人エントリー!$P14)</f>
        <v/>
      </c>
      <c r="E25" s="512"/>
      <c r="F25" s="148" t="str">
        <f>IF(個人エントリー!$X14="","",個人エントリー!$X14)</f>
        <v/>
      </c>
      <c r="G25" s="168" t="str">
        <f>IF(個人エントリー!$V14="","",個人エントリー!$V14)</f>
        <v/>
      </c>
      <c r="H25" s="169" t="str">
        <f>IF(個人エントリー!$W14="","",個人エントリー!$W14)</f>
        <v/>
      </c>
      <c r="I25" s="180" t="str">
        <f>IF(個人エントリー!$K14="","",個人エントリー!$G14)</f>
        <v/>
      </c>
      <c r="J25" s="94" t="str">
        <f>IF(個人エントリー!$I14="","",個人エントリー!$F14)</f>
        <v/>
      </c>
      <c r="K25" s="95" t="str">
        <f>IF(個人エントリー!$I14="","",個人エントリー!$E14)</f>
        <v/>
      </c>
      <c r="L25" s="89" t="str">
        <f>IF(個人エントリー!$Y14="","",個人エントリー!$Y14)</f>
        <v/>
      </c>
      <c r="M25" s="148" t="str">
        <f>IF(個人エントリー!$Z14="","",個人エントリー!$Z14)</f>
        <v/>
      </c>
      <c r="N25" s="144" t="str">
        <f>IF(個人エントリー!$AA14="","",個人エントリー!$AA14)</f>
        <v/>
      </c>
      <c r="O25" s="151" t="str">
        <f>IF(個人エントリー!$AB14="","",個人エントリー!$AB14)</f>
        <v/>
      </c>
      <c r="P25" s="140" t="str">
        <f>IF(個人エントリー!$AC14="","",個人エントリー!$AC14)</f>
        <v/>
      </c>
      <c r="Q25" s="2"/>
    </row>
    <row r="26" spans="1:17" ht="24" customHeight="1" x14ac:dyDescent="0.25">
      <c r="A26" s="111">
        <v>10</v>
      </c>
      <c r="B26" s="141"/>
      <c r="C26" s="141" t="str">
        <f>IF(個人エントリー!$L15="","",個人エントリー!$L15&amp;個人エントリー!$M15&amp;個人エントリー!$N15)</f>
        <v/>
      </c>
      <c r="D26" s="507" t="str">
        <f>IF(個人エントリー!$P15="","",個人エントリー!$P15)</f>
        <v/>
      </c>
      <c r="E26" s="508"/>
      <c r="F26" s="149" t="str">
        <f>IF(個人エントリー!$X15="","",個人エントリー!$X15)</f>
        <v/>
      </c>
      <c r="G26" s="170" t="str">
        <f>IF(個人エントリー!$V15="","",個人エントリー!$V15)</f>
        <v/>
      </c>
      <c r="H26" s="171" t="str">
        <f>IF(個人エントリー!$W15="","",個人エントリー!$W15)</f>
        <v/>
      </c>
      <c r="I26" s="181" t="str">
        <f>IF(個人エントリー!$K15="","",個人エントリー!$G15)</f>
        <v/>
      </c>
      <c r="J26" s="96" t="str">
        <f>IF(個人エントリー!$I15="","",個人エントリー!$F15)</f>
        <v/>
      </c>
      <c r="K26" s="97" t="str">
        <f>IF(個人エントリー!$I15="","",個人エントリー!$E15)</f>
        <v/>
      </c>
      <c r="L26" s="90" t="str">
        <f>IF(個人エントリー!$Y15="","",個人エントリー!$Y15)</f>
        <v/>
      </c>
      <c r="M26" s="149" t="str">
        <f>IF(個人エントリー!$Z15="","",個人エントリー!$Z15)</f>
        <v/>
      </c>
      <c r="N26" s="145" t="str">
        <f>IF(個人エントリー!$AA15="","",個人エントリー!$AA15)</f>
        <v/>
      </c>
      <c r="O26" s="152" t="str">
        <f>IF(個人エントリー!$AB15="","",個人エントリー!$AB15)</f>
        <v/>
      </c>
      <c r="P26" s="141" t="str">
        <f>IF(個人エントリー!$AC15="","",個人エントリー!$AC15)</f>
        <v/>
      </c>
      <c r="Q26" s="2"/>
    </row>
    <row r="27" spans="1:17" ht="24" customHeight="1" x14ac:dyDescent="0.25">
      <c r="A27" s="111">
        <v>11</v>
      </c>
      <c r="B27" s="142"/>
      <c r="C27" s="142" t="str">
        <f>IF(個人エントリー!$L16="","",個人エントリー!$L16&amp;個人エントリー!$M16&amp;個人エントリー!$N16)</f>
        <v/>
      </c>
      <c r="D27" s="509" t="str">
        <f>IF(個人エントリー!$P16="","",個人エントリー!$P16)</f>
        <v/>
      </c>
      <c r="E27" s="510"/>
      <c r="F27" s="150" t="str">
        <f>IF(個人エントリー!$X16="","",個人エントリー!$X16)</f>
        <v/>
      </c>
      <c r="G27" s="172" t="str">
        <f>IF(個人エントリー!$V16="","",個人エントリー!$V16)</f>
        <v/>
      </c>
      <c r="H27" s="173" t="str">
        <f>IF(個人エントリー!$W16="","",個人エントリー!$W16)</f>
        <v/>
      </c>
      <c r="I27" s="182" t="str">
        <f>IF(個人エントリー!$K16="","",個人エントリー!$G16)</f>
        <v/>
      </c>
      <c r="J27" s="98" t="str">
        <f>IF(個人エントリー!$I16="","",個人エントリー!$F16)</f>
        <v/>
      </c>
      <c r="K27" s="99" t="str">
        <f>IF(個人エントリー!$I16="","",個人エントリー!$E16)</f>
        <v/>
      </c>
      <c r="L27" s="91" t="str">
        <f>IF(個人エントリー!$Y16="","",個人エントリー!$Y16)</f>
        <v/>
      </c>
      <c r="M27" s="150" t="str">
        <f>IF(個人エントリー!$Z16="","",個人エントリー!$Z16)</f>
        <v/>
      </c>
      <c r="N27" s="146" t="str">
        <f>IF(個人エントリー!$AA16="","",個人エントリー!$AA16)</f>
        <v/>
      </c>
      <c r="O27" s="174" t="str">
        <f>IF(個人エントリー!$AB16="","",個人エントリー!$AB16)</f>
        <v/>
      </c>
      <c r="P27" s="142" t="str">
        <f>IF(個人エントリー!$AC16="","",個人エントリー!$AC16)</f>
        <v/>
      </c>
      <c r="Q27" s="2"/>
    </row>
    <row r="28" spans="1:17" ht="24" customHeight="1" x14ac:dyDescent="0.25">
      <c r="A28" s="111">
        <v>12</v>
      </c>
      <c r="B28" s="140"/>
      <c r="C28" s="140" t="str">
        <f>IF(個人エントリー!$L17="","",個人エントリー!$L17&amp;個人エントリー!$M17&amp;個人エントリー!$N17)</f>
        <v/>
      </c>
      <c r="D28" s="511" t="str">
        <f>IF(個人エントリー!$P17="","",個人エントリー!$P17)</f>
        <v/>
      </c>
      <c r="E28" s="512"/>
      <c r="F28" s="148" t="str">
        <f>IF(個人エントリー!$X17="","",個人エントリー!$X17)</f>
        <v/>
      </c>
      <c r="G28" s="168" t="str">
        <f>IF(個人エントリー!$V17="","",個人エントリー!$V17)</f>
        <v/>
      </c>
      <c r="H28" s="169" t="str">
        <f>IF(個人エントリー!$W17="","",個人エントリー!$W17)</f>
        <v/>
      </c>
      <c r="I28" s="180" t="str">
        <f>IF(個人エントリー!$K17="","",個人エントリー!$G17)</f>
        <v/>
      </c>
      <c r="J28" s="94" t="str">
        <f>IF(個人エントリー!$I17="","",個人エントリー!$F17)</f>
        <v/>
      </c>
      <c r="K28" s="95" t="str">
        <f>IF(個人エントリー!$I17="","",個人エントリー!$E17)</f>
        <v/>
      </c>
      <c r="L28" s="89" t="str">
        <f>IF(個人エントリー!$Y17="","",個人エントリー!$Y17)</f>
        <v/>
      </c>
      <c r="M28" s="148" t="str">
        <f>IF(個人エントリー!$Z17="","",個人エントリー!$Z17)</f>
        <v/>
      </c>
      <c r="N28" s="144" t="str">
        <f>IF(個人エントリー!$AA17="","",個人エントリー!$AA17)</f>
        <v/>
      </c>
      <c r="O28" s="151" t="str">
        <f>IF(個人エントリー!$AB17="","",個人エントリー!$AB17)</f>
        <v/>
      </c>
      <c r="P28" s="140" t="str">
        <f>IF(個人エントリー!$AC17="","",個人エントリー!$AC17)</f>
        <v/>
      </c>
      <c r="Q28" s="2"/>
    </row>
    <row r="29" spans="1:17" ht="24" customHeight="1" x14ac:dyDescent="0.25">
      <c r="A29" s="111">
        <v>13</v>
      </c>
      <c r="B29" s="140"/>
      <c r="C29" s="140" t="str">
        <f>IF(個人エントリー!$L18="","",個人エントリー!$L18&amp;個人エントリー!$M18&amp;個人エントリー!$N18)</f>
        <v/>
      </c>
      <c r="D29" s="511" t="str">
        <f>IF(個人エントリー!$P18="","",個人エントリー!$P18)</f>
        <v/>
      </c>
      <c r="E29" s="512"/>
      <c r="F29" s="148" t="str">
        <f>IF(個人エントリー!$X18="","",個人エントリー!$X18)</f>
        <v/>
      </c>
      <c r="G29" s="168" t="str">
        <f>IF(個人エントリー!$V18="","",個人エントリー!$V18)</f>
        <v/>
      </c>
      <c r="H29" s="169" t="str">
        <f>IF(個人エントリー!$W18="","",個人エントリー!$W18)</f>
        <v/>
      </c>
      <c r="I29" s="180" t="str">
        <f>IF(個人エントリー!$K18="","",個人エントリー!$G18)</f>
        <v/>
      </c>
      <c r="J29" s="94" t="str">
        <f>IF(個人エントリー!$I18="","",個人エントリー!$F18)</f>
        <v/>
      </c>
      <c r="K29" s="95" t="str">
        <f>IF(個人エントリー!$I18="","",個人エントリー!$E18)</f>
        <v/>
      </c>
      <c r="L29" s="89" t="str">
        <f>IF(個人エントリー!$Y18="","",個人エントリー!$Y18)</f>
        <v/>
      </c>
      <c r="M29" s="148" t="str">
        <f>IF(個人エントリー!$Z18="","",個人エントリー!$Z18)</f>
        <v/>
      </c>
      <c r="N29" s="144" t="str">
        <f>IF(個人エントリー!$AA18="","",個人エントリー!$AA18)</f>
        <v/>
      </c>
      <c r="O29" s="151" t="str">
        <f>IF(個人エントリー!$AB18="","",個人エントリー!$AB18)</f>
        <v/>
      </c>
      <c r="P29" s="140" t="str">
        <f>IF(個人エントリー!$AC18="","",個人エントリー!$AC18)</f>
        <v/>
      </c>
      <c r="Q29" s="2"/>
    </row>
    <row r="30" spans="1:17" ht="24" customHeight="1" x14ac:dyDescent="0.25">
      <c r="A30" s="111">
        <v>14</v>
      </c>
      <c r="B30" s="140"/>
      <c r="C30" s="140" t="str">
        <f>IF(個人エントリー!$L19="","",個人エントリー!$L19&amp;個人エントリー!$M19&amp;個人エントリー!$N19)</f>
        <v/>
      </c>
      <c r="D30" s="511" t="str">
        <f>IF(個人エントリー!$P19="","",個人エントリー!$P19)</f>
        <v/>
      </c>
      <c r="E30" s="512"/>
      <c r="F30" s="148" t="str">
        <f>IF(個人エントリー!$X19="","",個人エントリー!$X19)</f>
        <v/>
      </c>
      <c r="G30" s="168" t="str">
        <f>IF(個人エントリー!$V19="","",個人エントリー!$V19)</f>
        <v/>
      </c>
      <c r="H30" s="169" t="str">
        <f>IF(個人エントリー!$W19="","",個人エントリー!$W19)</f>
        <v/>
      </c>
      <c r="I30" s="180" t="str">
        <f>IF(個人エントリー!$K19="","",個人エントリー!$G19)</f>
        <v/>
      </c>
      <c r="J30" s="94" t="str">
        <f>IF(個人エントリー!$I19="","",個人エントリー!$F19)</f>
        <v/>
      </c>
      <c r="K30" s="95" t="str">
        <f>IF(個人エントリー!$I19="","",個人エントリー!$E19)</f>
        <v/>
      </c>
      <c r="L30" s="89" t="str">
        <f>IF(個人エントリー!$Y19="","",個人エントリー!$Y19)</f>
        <v/>
      </c>
      <c r="M30" s="148" t="str">
        <f>IF(個人エントリー!$Z19="","",個人エントリー!$Z19)</f>
        <v/>
      </c>
      <c r="N30" s="144" t="str">
        <f>IF(個人エントリー!$AA19="","",個人エントリー!$AA19)</f>
        <v/>
      </c>
      <c r="O30" s="151" t="str">
        <f>IF(個人エントリー!$AB19="","",個人エントリー!$AB19)</f>
        <v/>
      </c>
      <c r="P30" s="140" t="str">
        <f>IF(個人エントリー!$AC19="","",個人エントリー!$AC19)</f>
        <v/>
      </c>
      <c r="Q30" s="2"/>
    </row>
    <row r="31" spans="1:17" ht="24" customHeight="1" x14ac:dyDescent="0.25">
      <c r="A31" s="111">
        <v>15</v>
      </c>
      <c r="B31" s="141"/>
      <c r="C31" s="141" t="str">
        <f>IF(個人エントリー!$L20="","",個人エントリー!$L20&amp;個人エントリー!$M20&amp;個人エントリー!$N20)</f>
        <v/>
      </c>
      <c r="D31" s="507" t="str">
        <f>IF(個人エントリー!$P20="","",個人エントリー!$P20)</f>
        <v/>
      </c>
      <c r="E31" s="508"/>
      <c r="F31" s="149" t="str">
        <f>IF(個人エントリー!$X20="","",個人エントリー!$X20)</f>
        <v/>
      </c>
      <c r="G31" s="170" t="str">
        <f>IF(個人エントリー!$V20="","",個人エントリー!$V20)</f>
        <v/>
      </c>
      <c r="H31" s="171" t="str">
        <f>IF(個人エントリー!$W20="","",個人エントリー!$W20)</f>
        <v/>
      </c>
      <c r="I31" s="181" t="str">
        <f>IF(個人エントリー!$K20="","",個人エントリー!$G20)</f>
        <v/>
      </c>
      <c r="J31" s="96" t="str">
        <f>IF(個人エントリー!$I20="","",個人エントリー!$F20)</f>
        <v/>
      </c>
      <c r="K31" s="97" t="str">
        <f>IF(個人エントリー!$I20="","",個人エントリー!$E20)</f>
        <v/>
      </c>
      <c r="L31" s="90" t="str">
        <f>IF(個人エントリー!$Y20="","",個人エントリー!$Y20)</f>
        <v/>
      </c>
      <c r="M31" s="149" t="str">
        <f>IF(個人エントリー!$Z20="","",個人エントリー!$Z20)</f>
        <v/>
      </c>
      <c r="N31" s="145" t="str">
        <f>IF(個人エントリー!$AA20="","",個人エントリー!$AA20)</f>
        <v/>
      </c>
      <c r="O31" s="152" t="str">
        <f>IF(個人エントリー!$AB20="","",個人エントリー!$AB20)</f>
        <v/>
      </c>
      <c r="P31" s="141" t="str">
        <f>IF(個人エントリー!$AC20="","",個人エントリー!$AC20)</f>
        <v/>
      </c>
      <c r="Q31" s="2"/>
    </row>
    <row r="32" spans="1:17" ht="5.25" customHeight="1" x14ac:dyDescent="0.25">
      <c r="B32" s="21"/>
      <c r="C32" s="20"/>
      <c r="D32" s="20"/>
      <c r="E32" s="20"/>
      <c r="F32" s="20"/>
      <c r="G32" s="20"/>
      <c r="H32" s="20"/>
      <c r="I32" s="20"/>
      <c r="J32" s="20"/>
      <c r="K32" s="31"/>
      <c r="L32" s="32"/>
      <c r="M32" s="31"/>
      <c r="N32" s="20"/>
      <c r="O32" s="20"/>
      <c r="P32" s="22"/>
      <c r="Q32" s="2"/>
    </row>
    <row r="33" spans="2:16" ht="9.75" customHeight="1" x14ac:dyDescent="0.25">
      <c r="B33" s="23" t="s">
        <v>54</v>
      </c>
      <c r="C33" s="4"/>
      <c r="D33" s="4"/>
      <c r="E33" s="4"/>
      <c r="F33" s="4"/>
      <c r="G33" s="4"/>
      <c r="H33" s="4"/>
      <c r="I33" s="25"/>
      <c r="K33" s="28"/>
      <c r="M33" s="28"/>
      <c r="P33" s="24"/>
    </row>
    <row r="34" spans="2:16" ht="9.75" customHeight="1" x14ac:dyDescent="0.25">
      <c r="B34" s="23"/>
      <c r="C34" s="25" t="s">
        <v>63</v>
      </c>
      <c r="D34" s="25" t="s">
        <v>64</v>
      </c>
      <c r="E34" s="25" t="s">
        <v>65</v>
      </c>
      <c r="F34" s="25" t="s">
        <v>55</v>
      </c>
      <c r="G34" s="4"/>
      <c r="H34" s="25" t="s">
        <v>56</v>
      </c>
      <c r="I34" s="25"/>
      <c r="K34" s="513" t="s">
        <v>616</v>
      </c>
      <c r="L34" s="514"/>
      <c r="M34" s="525" t="s">
        <v>615</v>
      </c>
      <c r="N34" s="526"/>
      <c r="O34" s="526"/>
      <c r="P34" s="527"/>
    </row>
    <row r="35" spans="2:16" ht="20.25" customHeight="1" x14ac:dyDescent="0.25">
      <c r="B35" s="26" t="s">
        <v>57</v>
      </c>
      <c r="C35" s="18" t="str">
        <f>IF(基本データ!J11="","",基本データ!J11)</f>
        <v/>
      </c>
      <c r="D35" s="18" t="str">
        <f>IF(基本データ!K11="","",基本データ!K11)</f>
        <v/>
      </c>
      <c r="E35" s="18" t="str">
        <f>IF(基本データ!L11="","",基本データ!L11)</f>
        <v/>
      </c>
      <c r="F35" s="18" t="str">
        <f>IF(基本データ!M11="","",基本データ!M11)</f>
        <v/>
      </c>
      <c r="G35" s="18"/>
      <c r="H35" s="18">
        <f>IF(基本データ!N11="","",基本データ!N11)</f>
        <v>0</v>
      </c>
      <c r="K35" s="513"/>
      <c r="L35" s="514"/>
      <c r="M35" s="525"/>
      <c r="N35" s="526"/>
      <c r="O35" s="526"/>
      <c r="P35" s="527"/>
    </row>
    <row r="36" spans="2:16" ht="20.25" customHeight="1" x14ac:dyDescent="0.25">
      <c r="B36" s="26" t="s">
        <v>58</v>
      </c>
      <c r="C36" s="18" t="str">
        <f>IF(基本データ!J12="","",基本データ!J12)</f>
        <v/>
      </c>
      <c r="D36" s="18" t="str">
        <f>IF(基本データ!K12="","",基本データ!K12)</f>
        <v/>
      </c>
      <c r="E36" s="18" t="str">
        <f>IF(基本データ!L12="","",基本データ!L12)</f>
        <v/>
      </c>
      <c r="F36" s="18" t="str">
        <f>IF(基本データ!M12="","",基本データ!M12)</f>
        <v/>
      </c>
      <c r="G36" s="18"/>
      <c r="H36" s="18">
        <f>IF(基本データ!N12="","",基本データ!N12)</f>
        <v>0</v>
      </c>
      <c r="K36" s="28"/>
      <c r="M36" s="534" t="s">
        <v>79</v>
      </c>
      <c r="N36" s="531" t="str">
        <f>IF(基本データ!J29="","",基本データ!J29)</f>
        <v/>
      </c>
      <c r="O36" s="531"/>
      <c r="P36" s="34"/>
    </row>
    <row r="37" spans="2:16" ht="20.25" customHeight="1" x14ac:dyDescent="0.25">
      <c r="B37" s="27" t="s">
        <v>56</v>
      </c>
      <c r="C37" s="19">
        <f>IF(基本データ!J13="","",基本データ!J13)</f>
        <v>0</v>
      </c>
      <c r="D37" s="19">
        <f>IF(基本データ!K13="","",基本データ!K13)</f>
        <v>0</v>
      </c>
      <c r="E37" s="19">
        <f>IF(基本データ!L13="","",基本データ!L13)</f>
        <v>0</v>
      </c>
      <c r="F37" s="19">
        <f>IF(基本データ!M13="","",基本データ!M13)</f>
        <v>0</v>
      </c>
      <c r="G37" s="19"/>
      <c r="H37" s="18">
        <f>IF(基本データ!N13="","",基本データ!N13)</f>
        <v>0</v>
      </c>
      <c r="K37" s="28" t="str">
        <f>IF(基本データ!J23="","",基本データ!J23)</f>
        <v/>
      </c>
      <c r="L37" s="1" t="s">
        <v>78</v>
      </c>
      <c r="M37" s="534"/>
      <c r="N37" s="531"/>
      <c r="O37" s="531"/>
      <c r="P37" s="34"/>
    </row>
    <row r="38" spans="2:16" ht="9.75" customHeight="1" x14ac:dyDescent="0.25">
      <c r="B38" s="28"/>
      <c r="C38" s="29"/>
      <c r="D38" s="29"/>
      <c r="E38" s="29"/>
      <c r="F38" s="29"/>
      <c r="G38" s="29"/>
      <c r="H38" s="29"/>
      <c r="K38" s="536" t="s">
        <v>1607</v>
      </c>
      <c r="L38" s="537"/>
      <c r="M38" s="534" t="s">
        <v>71</v>
      </c>
      <c r="N38" s="531" t="str">
        <f>IF(基本データ!J30="","",基本データ!J30)</f>
        <v/>
      </c>
      <c r="O38" s="531"/>
      <c r="P38" s="34"/>
    </row>
    <row r="39" spans="2:16" ht="12" customHeight="1" x14ac:dyDescent="0.25">
      <c r="B39" s="23" t="s">
        <v>62</v>
      </c>
      <c r="C39" s="25"/>
      <c r="D39" s="25"/>
      <c r="E39" s="25"/>
      <c r="F39" s="25"/>
      <c r="G39" s="25"/>
      <c r="H39" s="25"/>
      <c r="I39" s="25"/>
      <c r="K39" s="536"/>
      <c r="L39" s="537"/>
      <c r="M39" s="534"/>
      <c r="N39" s="531"/>
      <c r="O39" s="531"/>
      <c r="P39" s="34"/>
    </row>
    <row r="40" spans="2:16" ht="12" customHeight="1" x14ac:dyDescent="0.25">
      <c r="B40" s="23"/>
      <c r="C40" s="25" t="s">
        <v>66</v>
      </c>
      <c r="D40" s="25" t="s">
        <v>67</v>
      </c>
      <c r="E40" s="25" t="s">
        <v>68</v>
      </c>
      <c r="F40" s="25" t="s">
        <v>55</v>
      </c>
      <c r="G40" s="4"/>
      <c r="H40" s="25" t="s">
        <v>56</v>
      </c>
      <c r="I40" s="25"/>
      <c r="K40" s="536"/>
      <c r="L40" s="537"/>
      <c r="M40" s="546"/>
      <c r="N40" s="532"/>
      <c r="O40" s="532"/>
      <c r="P40" s="35"/>
    </row>
    <row r="41" spans="2:16" ht="20.25" customHeight="1" x14ac:dyDescent="0.25">
      <c r="B41" s="26" t="s">
        <v>57</v>
      </c>
      <c r="C41" s="18" t="str">
        <f>IF(基本データ!J18="","",基本データ!J18)</f>
        <v/>
      </c>
      <c r="D41" s="18" t="str">
        <f>IF(基本データ!K18="","",基本データ!K18)</f>
        <v/>
      </c>
      <c r="E41" s="18" t="str">
        <f>IF(基本データ!L18="","",基本データ!L18)</f>
        <v/>
      </c>
      <c r="F41" s="18" t="str">
        <f>IF(基本データ!M18="","",基本データ!M18)</f>
        <v/>
      </c>
      <c r="G41" s="18"/>
      <c r="H41" s="18">
        <f>IF(基本データ!N18="","",基本データ!N18)</f>
        <v>0</v>
      </c>
      <c r="K41" s="135"/>
      <c r="L41" s="136"/>
      <c r="M41" s="528" t="s">
        <v>670</v>
      </c>
      <c r="N41" s="529"/>
      <c r="O41" s="529"/>
      <c r="P41" s="530"/>
    </row>
    <row r="42" spans="2:16" ht="20.25" customHeight="1" x14ac:dyDescent="0.25">
      <c r="B42" s="26" t="s">
        <v>58</v>
      </c>
      <c r="C42" s="18" t="str">
        <f>IF(基本データ!J19="","",基本データ!J19)</f>
        <v/>
      </c>
      <c r="D42" s="18" t="str">
        <f>IF(基本データ!K19="","",基本データ!K19)</f>
        <v/>
      </c>
      <c r="E42" s="18" t="str">
        <f>IF(基本データ!L19="","",基本データ!L19)</f>
        <v/>
      </c>
      <c r="F42" s="18" t="str">
        <f>IF(基本データ!M19="","",基本データ!M19)</f>
        <v/>
      </c>
      <c r="G42" s="18"/>
      <c r="H42" s="18">
        <f>IF(基本データ!N19="","",基本データ!N19)</f>
        <v>0</v>
      </c>
      <c r="K42" s="513" t="s">
        <v>672</v>
      </c>
      <c r="L42" s="535"/>
      <c r="M42" s="28"/>
      <c r="P42" s="24"/>
    </row>
    <row r="43" spans="2:16" ht="20.25" customHeight="1" x14ac:dyDescent="0.25">
      <c r="B43" s="27" t="s">
        <v>56</v>
      </c>
      <c r="C43" s="18">
        <f>IF(基本データ!J20="","",基本データ!J20)</f>
        <v>0</v>
      </c>
      <c r="D43" s="18">
        <f>IF(基本データ!K20="","",基本データ!K20)</f>
        <v>0</v>
      </c>
      <c r="E43" s="18">
        <f>IF(基本データ!L20="","",基本データ!L20)</f>
        <v>0</v>
      </c>
      <c r="F43" s="18">
        <f>IF(基本データ!M20="","",基本データ!M20)</f>
        <v>0</v>
      </c>
      <c r="G43" s="19"/>
      <c r="H43" s="18">
        <f>IF(基本データ!N20="","",基本データ!N20)</f>
        <v>0</v>
      </c>
      <c r="K43" s="513"/>
      <c r="L43" s="535"/>
      <c r="M43" s="26"/>
      <c r="N43" s="5" t="s">
        <v>96</v>
      </c>
      <c r="O43" s="5"/>
      <c r="P43" s="30"/>
    </row>
    <row r="44" spans="2:16" ht="9.75" customHeight="1" x14ac:dyDescent="0.25">
      <c r="B44" s="28"/>
      <c r="K44" s="28"/>
      <c r="M44" s="522" t="s">
        <v>671</v>
      </c>
      <c r="N44" s="540"/>
      <c r="O44" s="540"/>
      <c r="P44" s="541"/>
    </row>
    <row r="45" spans="2:16" ht="9.75" customHeight="1" x14ac:dyDescent="0.25">
      <c r="B45" s="33" t="s">
        <v>95</v>
      </c>
      <c r="K45" s="28"/>
      <c r="M45" s="523"/>
      <c r="N45" s="542"/>
      <c r="O45" s="542"/>
      <c r="P45" s="543"/>
    </row>
    <row r="46" spans="2:16" ht="9.75" customHeight="1" x14ac:dyDescent="0.25">
      <c r="B46" s="33" t="s">
        <v>59</v>
      </c>
      <c r="K46" s="538" t="str">
        <f>IF(基本データ!J26="","",基本データ!J26)</f>
        <v/>
      </c>
      <c r="L46" s="539"/>
      <c r="M46" s="523"/>
      <c r="N46" s="542"/>
      <c r="O46" s="542"/>
      <c r="P46" s="543"/>
    </row>
    <row r="47" spans="2:16" ht="9.75" customHeight="1" x14ac:dyDescent="0.25">
      <c r="B47" s="33" t="s">
        <v>60</v>
      </c>
      <c r="K47" s="538"/>
      <c r="L47" s="539"/>
      <c r="M47" s="523"/>
      <c r="N47" s="542"/>
      <c r="O47" s="542"/>
      <c r="P47" s="543"/>
    </row>
    <row r="48" spans="2:16" ht="9.75" customHeight="1" x14ac:dyDescent="0.25">
      <c r="B48" s="33" t="s">
        <v>61</v>
      </c>
      <c r="K48" s="28"/>
      <c r="M48" s="523"/>
      <c r="N48" s="542"/>
      <c r="O48" s="542"/>
      <c r="P48" s="543"/>
    </row>
    <row r="49" spans="1:16" ht="9.75" customHeight="1" x14ac:dyDescent="0.25">
      <c r="B49" s="26"/>
      <c r="C49" s="5"/>
      <c r="D49" s="5"/>
      <c r="E49" s="5"/>
      <c r="F49" s="5"/>
      <c r="G49" s="5"/>
      <c r="H49" s="5"/>
      <c r="I49" s="18"/>
      <c r="J49" s="5"/>
      <c r="K49" s="26"/>
      <c r="L49" s="5"/>
      <c r="M49" s="524"/>
      <c r="N49" s="37"/>
      <c r="O49" s="37"/>
      <c r="P49" s="35"/>
    </row>
    <row r="50" spans="1:16" ht="9.75" customHeight="1" x14ac:dyDescent="0.25">
      <c r="B50" s="23" t="s">
        <v>69</v>
      </c>
      <c r="P50" s="24"/>
    </row>
    <row r="51" spans="1:16" ht="15.75" customHeight="1" x14ac:dyDescent="0.25">
      <c r="B51" s="112" t="s">
        <v>70</v>
      </c>
      <c r="C51" s="36" t="str">
        <f>IF(基本データ!$J33="","",基本データ!$J33)</f>
        <v/>
      </c>
      <c r="D51" s="113" t="s">
        <v>71</v>
      </c>
      <c r="E51" s="36" t="str">
        <f>IF(基本データ!$J34="","",基本データ!$J34)</f>
        <v/>
      </c>
      <c r="F51" s="113" t="s">
        <v>72</v>
      </c>
      <c r="G51" s="544" t="str">
        <f>IF(基本データ!$J35="","",基本データ!$J35)</f>
        <v/>
      </c>
      <c r="H51" s="544"/>
      <c r="I51" s="36"/>
      <c r="J51" s="113" t="s">
        <v>73</v>
      </c>
      <c r="K51" s="36" t="str">
        <f>IF(基本データ!$J36="","",基本データ!$J36)</f>
        <v/>
      </c>
      <c r="L51" s="113" t="s">
        <v>74</v>
      </c>
      <c r="M51" s="36" t="str">
        <f>IF(基本データ!$J37="","",基本データ!$J37)</f>
        <v/>
      </c>
      <c r="N51" s="113" t="s">
        <v>75</v>
      </c>
      <c r="O51" s="544" t="str">
        <f>IF(基本データ!$J38="","",基本データ!$J38)</f>
        <v/>
      </c>
      <c r="P51" s="545"/>
    </row>
    <row r="52" spans="1:16" ht="6.75" customHeight="1" x14ac:dyDescent="0.25">
      <c r="B52" s="26"/>
      <c r="C52" s="5"/>
      <c r="D52" s="5"/>
      <c r="E52" s="5"/>
      <c r="F52" s="5"/>
      <c r="G52" s="5"/>
      <c r="H52" s="5"/>
      <c r="I52" s="18"/>
      <c r="J52" s="5"/>
      <c r="K52" s="5"/>
      <c r="L52" s="5"/>
      <c r="M52" s="5"/>
      <c r="N52" s="5"/>
      <c r="O52" s="5"/>
      <c r="P52" s="30"/>
    </row>
    <row r="53" spans="1:16" x14ac:dyDescent="0.25">
      <c r="B53" s="3" t="s">
        <v>76</v>
      </c>
    </row>
    <row r="54" spans="1:16" x14ac:dyDescent="0.25">
      <c r="B54" s="3" t="s">
        <v>77</v>
      </c>
    </row>
    <row r="55" spans="1:16" ht="24" customHeight="1" x14ac:dyDescent="0.25">
      <c r="A55" s="1" t="s">
        <v>36</v>
      </c>
      <c r="K55" s="1" t="s">
        <v>624</v>
      </c>
    </row>
    <row r="56" spans="1:16" ht="24" customHeight="1" x14ac:dyDescent="0.25">
      <c r="A56" s="8" t="s">
        <v>37</v>
      </c>
      <c r="O56" s="8" t="s">
        <v>38</v>
      </c>
    </row>
    <row r="57" spans="1:16" ht="24" customHeight="1" thickBot="1" x14ac:dyDescent="0.3">
      <c r="A57" s="115"/>
      <c r="B57" s="42" t="str">
        <f>IF(基本データ!$C$9="","",基本データ!$C$9)</f>
        <v>府小学生丹後予(非公認)</v>
      </c>
      <c r="C57" s="16"/>
      <c r="D57" s="16"/>
      <c r="E57" s="16"/>
      <c r="F57" s="16"/>
      <c r="G57" s="16"/>
      <c r="H57" s="16"/>
      <c r="I57" s="183"/>
      <c r="J57" s="17"/>
      <c r="K57" s="16"/>
      <c r="L57" s="16"/>
      <c r="M57" s="16" t="s">
        <v>614</v>
      </c>
      <c r="N57" s="16"/>
      <c r="O57" s="518" t="str">
        <f>IF(基本データ!$J$5="","",基本データ!$J$5)</f>
        <v/>
      </c>
      <c r="P57" s="518"/>
    </row>
    <row r="58" spans="1:16" ht="24" customHeight="1" x14ac:dyDescent="0.25"/>
    <row r="59" spans="1:16" ht="24" customHeight="1" x14ac:dyDescent="0.25">
      <c r="B59" s="13" t="s">
        <v>47</v>
      </c>
      <c r="C59" s="13" t="s">
        <v>48</v>
      </c>
      <c r="D59" s="479" t="s">
        <v>98</v>
      </c>
      <c r="E59" s="515"/>
      <c r="F59" s="14" t="s">
        <v>587</v>
      </c>
      <c r="G59" s="88" t="s">
        <v>1384</v>
      </c>
      <c r="H59" s="15" t="s">
        <v>584</v>
      </c>
      <c r="I59" s="178" t="s">
        <v>913</v>
      </c>
      <c r="J59" s="13" t="s">
        <v>1382</v>
      </c>
      <c r="K59" s="43" t="s">
        <v>1383</v>
      </c>
      <c r="L59" s="479" t="s">
        <v>97</v>
      </c>
      <c r="M59" s="533"/>
      <c r="N59" s="533"/>
      <c r="O59" s="43" t="s">
        <v>564</v>
      </c>
      <c r="P59" s="13" t="s">
        <v>1395</v>
      </c>
    </row>
    <row r="60" spans="1:16" ht="24" customHeight="1" x14ac:dyDescent="0.25">
      <c r="A60" s="111">
        <v>16</v>
      </c>
      <c r="B60" s="139"/>
      <c r="C60" s="139" t="str">
        <f>IF(個人エントリー!$L21="","",個人エントリー!$L21&amp;個人エントリー!$M21&amp;個人エントリー!$N21)</f>
        <v/>
      </c>
      <c r="D60" s="509" t="str">
        <f>IF(個人エントリー!$P21="","",個人エントリー!$P21)</f>
        <v/>
      </c>
      <c r="E60" s="510"/>
      <c r="F60" s="147" t="str">
        <f>IF(個人エントリー!$X21="","",個人エントリー!$X21)</f>
        <v/>
      </c>
      <c r="G60" s="164" t="str">
        <f>IF(個人エントリー!$V21="","",個人エントリー!$V21)</f>
        <v/>
      </c>
      <c r="H60" s="165" t="str">
        <f>IF(個人エントリー!$W21="","",個人エントリー!$W21)</f>
        <v/>
      </c>
      <c r="I60" s="179" t="str">
        <f>IF(個人エントリー!$K21="","",個人エントリー!$G21)</f>
        <v/>
      </c>
      <c r="J60" s="92" t="str">
        <f>IF(個人エントリー!$I21="","",個人エントリー!$F21)</f>
        <v/>
      </c>
      <c r="K60" s="93" t="str">
        <f>IF(個人エントリー!$I21="","",個人エントリー!$E21)</f>
        <v/>
      </c>
      <c r="L60" s="102" t="str">
        <f>IF(個人エントリー!$Y21="","",個人エントリー!$Y21)</f>
        <v/>
      </c>
      <c r="M60" s="147" t="str">
        <f>IF(個人エントリー!$Z21="","",個人エントリー!$Z21)</f>
        <v/>
      </c>
      <c r="N60" s="143" t="str">
        <f>IF(個人エントリー!$AA21="","",個人エントリー!$AA21)</f>
        <v/>
      </c>
      <c r="O60" s="166" t="str">
        <f>IF(個人エントリー!$AB21="","",個人エントリー!$AB21)</f>
        <v/>
      </c>
      <c r="P60" s="167" t="str">
        <f>IF(個人エントリー!$AC21="","",個人エントリー!$AC21)</f>
        <v/>
      </c>
    </row>
    <row r="61" spans="1:16" ht="24" customHeight="1" x14ac:dyDescent="0.25">
      <c r="A61" s="111">
        <v>17</v>
      </c>
      <c r="B61" s="140"/>
      <c r="C61" s="140" t="str">
        <f>IF(個人エントリー!$L22="","",個人エントリー!$L22&amp;個人エントリー!$M22&amp;個人エントリー!$N22)</f>
        <v/>
      </c>
      <c r="D61" s="511" t="str">
        <f>IF(個人エントリー!$P22="","",個人エントリー!$P22)</f>
        <v/>
      </c>
      <c r="E61" s="512"/>
      <c r="F61" s="148" t="str">
        <f>IF(個人エントリー!$X22="","",個人エントリー!$X22)</f>
        <v/>
      </c>
      <c r="G61" s="168" t="str">
        <f>IF(個人エントリー!$V22="","",個人エントリー!$V22)</f>
        <v/>
      </c>
      <c r="H61" s="169" t="str">
        <f>IF(個人エントリー!$W22="","",個人エントリー!$W22)</f>
        <v/>
      </c>
      <c r="I61" s="180" t="str">
        <f>IF(個人エントリー!$K22="","",個人エントリー!$G22)</f>
        <v/>
      </c>
      <c r="J61" s="94" t="str">
        <f>IF(個人エントリー!$I22="","",個人エントリー!$F22)</f>
        <v/>
      </c>
      <c r="K61" s="95" t="str">
        <f>IF(個人エントリー!$I22="","",個人エントリー!$E22)</f>
        <v/>
      </c>
      <c r="L61" s="89" t="str">
        <f>IF(個人エントリー!$Y22="","",個人エントリー!$Y22)</f>
        <v/>
      </c>
      <c r="M61" s="148" t="str">
        <f>IF(個人エントリー!$Z22="","",個人エントリー!$Z22)</f>
        <v/>
      </c>
      <c r="N61" s="144" t="str">
        <f>IF(個人エントリー!$AA22="","",個人エントリー!$AA22)</f>
        <v/>
      </c>
      <c r="O61" s="151" t="str">
        <f>IF(個人エントリー!$AB22="","",個人エントリー!$AB22)</f>
        <v/>
      </c>
      <c r="P61" s="140" t="str">
        <f>IF(個人エントリー!$AC22="","",個人エントリー!$AC22)</f>
        <v/>
      </c>
    </row>
    <row r="62" spans="1:16" ht="24" customHeight="1" x14ac:dyDescent="0.25">
      <c r="A62" s="111">
        <v>18</v>
      </c>
      <c r="B62" s="140"/>
      <c r="C62" s="140" t="str">
        <f>IF(個人エントリー!$L23="","",個人エントリー!$L23&amp;個人エントリー!$M23&amp;個人エントリー!$N23)</f>
        <v/>
      </c>
      <c r="D62" s="511" t="str">
        <f>IF(個人エントリー!$P23="","",個人エントリー!$P23)</f>
        <v/>
      </c>
      <c r="E62" s="512"/>
      <c r="F62" s="148" t="str">
        <f>IF(個人エントリー!$X23="","",個人エントリー!$X23)</f>
        <v/>
      </c>
      <c r="G62" s="168" t="str">
        <f>IF(個人エントリー!$V23="","",個人エントリー!$V23)</f>
        <v/>
      </c>
      <c r="H62" s="169" t="str">
        <f>IF(個人エントリー!$W23="","",個人エントリー!$W23)</f>
        <v/>
      </c>
      <c r="I62" s="180" t="str">
        <f>IF(個人エントリー!$K23="","",個人エントリー!$G23)</f>
        <v/>
      </c>
      <c r="J62" s="94" t="str">
        <f>IF(個人エントリー!$I23="","",個人エントリー!$F23)</f>
        <v/>
      </c>
      <c r="K62" s="95" t="str">
        <f>IF(個人エントリー!$I23="","",個人エントリー!$E23)</f>
        <v/>
      </c>
      <c r="L62" s="89" t="str">
        <f>IF(個人エントリー!$Y23="","",個人エントリー!$Y23)</f>
        <v/>
      </c>
      <c r="M62" s="148" t="str">
        <f>IF(個人エントリー!$Z23="","",個人エントリー!$Z23)</f>
        <v/>
      </c>
      <c r="N62" s="144" t="str">
        <f>IF(個人エントリー!$AA23="","",個人エントリー!$AA23)</f>
        <v/>
      </c>
      <c r="O62" s="151" t="str">
        <f>IF(個人エントリー!$AB23="","",個人エントリー!$AB23)</f>
        <v/>
      </c>
      <c r="P62" s="140" t="str">
        <f>IF(個人エントリー!$AC23="","",個人エントリー!$AC23)</f>
        <v/>
      </c>
    </row>
    <row r="63" spans="1:16" ht="24" customHeight="1" x14ac:dyDescent="0.25">
      <c r="A63" s="111">
        <v>19</v>
      </c>
      <c r="B63" s="140"/>
      <c r="C63" s="140" t="str">
        <f>IF(個人エントリー!$L24="","",個人エントリー!$L24&amp;個人エントリー!$M24&amp;個人エントリー!$N24)</f>
        <v/>
      </c>
      <c r="D63" s="511" t="str">
        <f>IF(個人エントリー!$P24="","",個人エントリー!$P24)</f>
        <v/>
      </c>
      <c r="E63" s="512"/>
      <c r="F63" s="148" t="str">
        <f>IF(個人エントリー!$X24="","",個人エントリー!$X24)</f>
        <v/>
      </c>
      <c r="G63" s="168" t="str">
        <f>IF(個人エントリー!$V24="","",個人エントリー!$V24)</f>
        <v/>
      </c>
      <c r="H63" s="169" t="str">
        <f>IF(個人エントリー!$W24="","",個人エントリー!$W24)</f>
        <v/>
      </c>
      <c r="I63" s="180" t="str">
        <f>IF(個人エントリー!$K24="","",個人エントリー!$G24)</f>
        <v/>
      </c>
      <c r="J63" s="94" t="str">
        <f>IF(個人エントリー!$I24="","",個人エントリー!$F24)</f>
        <v/>
      </c>
      <c r="K63" s="95" t="str">
        <f>IF(個人エントリー!$I24="","",個人エントリー!$E24)</f>
        <v/>
      </c>
      <c r="L63" s="89" t="str">
        <f>IF(個人エントリー!$Y24="","",個人エントリー!$Y24)</f>
        <v/>
      </c>
      <c r="M63" s="148" t="str">
        <f>IF(個人エントリー!$Z24="","",個人エントリー!$Z24)</f>
        <v/>
      </c>
      <c r="N63" s="144" t="str">
        <f>IF(個人エントリー!$AA24="","",個人エントリー!$AA24)</f>
        <v/>
      </c>
      <c r="O63" s="151" t="str">
        <f>IF(個人エントリー!$AB24="","",個人エントリー!$AB24)</f>
        <v/>
      </c>
      <c r="P63" s="140" t="str">
        <f>IF(個人エントリー!$AC24="","",個人エントリー!$AC24)</f>
        <v/>
      </c>
    </row>
    <row r="64" spans="1:16" ht="24" customHeight="1" x14ac:dyDescent="0.25">
      <c r="A64" s="111">
        <v>20</v>
      </c>
      <c r="B64" s="141"/>
      <c r="C64" s="141" t="str">
        <f>IF(個人エントリー!$L25="","",個人エントリー!$L25&amp;個人エントリー!$M25&amp;個人エントリー!$N25)</f>
        <v/>
      </c>
      <c r="D64" s="507" t="str">
        <f>IF(個人エントリー!$P25="","",個人エントリー!$P25)</f>
        <v/>
      </c>
      <c r="E64" s="508"/>
      <c r="F64" s="149" t="str">
        <f>IF(個人エントリー!$X25="","",個人エントリー!$X25)</f>
        <v/>
      </c>
      <c r="G64" s="170" t="str">
        <f>IF(個人エントリー!$V25="","",個人エントリー!$V25)</f>
        <v/>
      </c>
      <c r="H64" s="171" t="str">
        <f>IF(個人エントリー!$W25="","",個人エントリー!$W25)</f>
        <v/>
      </c>
      <c r="I64" s="181" t="str">
        <f>IF(個人エントリー!$K25="","",個人エントリー!$G25)</f>
        <v/>
      </c>
      <c r="J64" s="96" t="str">
        <f>IF(個人エントリー!$I25="","",個人エントリー!$F25)</f>
        <v/>
      </c>
      <c r="K64" s="97" t="str">
        <f>IF(個人エントリー!$I25="","",個人エントリー!$E25)</f>
        <v/>
      </c>
      <c r="L64" s="90" t="str">
        <f>IF(個人エントリー!$Y25="","",個人エントリー!$Y25)</f>
        <v/>
      </c>
      <c r="M64" s="149" t="str">
        <f>IF(個人エントリー!$Z25="","",個人エントリー!$Z25)</f>
        <v/>
      </c>
      <c r="N64" s="145" t="str">
        <f>IF(個人エントリー!$AA25="","",個人エントリー!$AA25)</f>
        <v/>
      </c>
      <c r="O64" s="152" t="str">
        <f>IF(個人エントリー!$AB25="","",個人エントリー!$AB25)</f>
        <v/>
      </c>
      <c r="P64" s="141" t="str">
        <f>IF(個人エントリー!$AC25="","",個人エントリー!$AC25)</f>
        <v/>
      </c>
    </row>
    <row r="65" spans="1:16" ht="24" customHeight="1" x14ac:dyDescent="0.25">
      <c r="A65" s="111">
        <v>21</v>
      </c>
      <c r="B65" s="142"/>
      <c r="C65" s="142" t="str">
        <f>IF(個人エントリー!$L26="","",個人エントリー!$L26&amp;個人エントリー!$M26&amp;個人エントリー!$N26)</f>
        <v/>
      </c>
      <c r="D65" s="509" t="str">
        <f>IF(個人エントリー!$P26="","",個人エントリー!$P26)</f>
        <v/>
      </c>
      <c r="E65" s="510"/>
      <c r="F65" s="150" t="str">
        <f>IF(個人エントリー!$X26="","",個人エントリー!$X26)</f>
        <v/>
      </c>
      <c r="G65" s="172" t="str">
        <f>IF(個人エントリー!$V26="","",個人エントリー!$V26)</f>
        <v/>
      </c>
      <c r="H65" s="173" t="str">
        <f>IF(個人エントリー!$W26="","",個人エントリー!$W26)</f>
        <v/>
      </c>
      <c r="I65" s="182" t="str">
        <f>IF(個人エントリー!$K26="","",個人エントリー!$G26)</f>
        <v/>
      </c>
      <c r="J65" s="98" t="str">
        <f>IF(個人エントリー!$I26="","",個人エントリー!$F26)</f>
        <v/>
      </c>
      <c r="K65" s="99" t="str">
        <f>IF(個人エントリー!$I26="","",個人エントリー!$E26)</f>
        <v/>
      </c>
      <c r="L65" s="91" t="str">
        <f>IF(個人エントリー!$Y26="","",個人エントリー!$Y26)</f>
        <v/>
      </c>
      <c r="M65" s="150" t="str">
        <f>IF(個人エントリー!$Z26="","",個人エントリー!$Z26)</f>
        <v/>
      </c>
      <c r="N65" s="146" t="str">
        <f>IF(個人エントリー!$AA26="","",個人エントリー!$AA26)</f>
        <v/>
      </c>
      <c r="O65" s="174" t="str">
        <f>IF(個人エントリー!$AB26="","",個人エントリー!$AB26)</f>
        <v/>
      </c>
      <c r="P65" s="142" t="str">
        <f>IF(個人エントリー!$AC26="","",個人エントリー!$AC26)</f>
        <v/>
      </c>
    </row>
    <row r="66" spans="1:16" ht="24" customHeight="1" x14ac:dyDescent="0.25">
      <c r="A66" s="111">
        <v>22</v>
      </c>
      <c r="B66" s="140"/>
      <c r="C66" s="140" t="str">
        <f>IF(個人エントリー!$L27="","",個人エントリー!$L27&amp;個人エントリー!$M27&amp;個人エントリー!$N27)</f>
        <v/>
      </c>
      <c r="D66" s="511" t="str">
        <f>IF(個人エントリー!$P27="","",個人エントリー!$P27)</f>
        <v/>
      </c>
      <c r="E66" s="512"/>
      <c r="F66" s="148" t="str">
        <f>IF(個人エントリー!$X27="","",個人エントリー!$X27)</f>
        <v/>
      </c>
      <c r="G66" s="168" t="str">
        <f>IF(個人エントリー!$V27="","",個人エントリー!$V27)</f>
        <v/>
      </c>
      <c r="H66" s="169" t="str">
        <f>IF(個人エントリー!$W27="","",個人エントリー!$W27)</f>
        <v/>
      </c>
      <c r="I66" s="180" t="str">
        <f>IF(個人エントリー!$K27="","",個人エントリー!$G27)</f>
        <v/>
      </c>
      <c r="J66" s="94" t="str">
        <f>IF(個人エントリー!$I27="","",個人エントリー!$F27)</f>
        <v/>
      </c>
      <c r="K66" s="95" t="str">
        <f>IF(個人エントリー!$I27="","",個人エントリー!$E27)</f>
        <v/>
      </c>
      <c r="L66" s="89" t="str">
        <f>IF(個人エントリー!$Y27="","",個人エントリー!$Y27)</f>
        <v/>
      </c>
      <c r="M66" s="148" t="str">
        <f>IF(個人エントリー!$Z27="","",個人エントリー!$Z27)</f>
        <v/>
      </c>
      <c r="N66" s="144" t="str">
        <f>IF(個人エントリー!$AA27="","",個人エントリー!$AA27)</f>
        <v/>
      </c>
      <c r="O66" s="151" t="str">
        <f>IF(個人エントリー!$AB27="","",個人エントリー!$AB27)</f>
        <v/>
      </c>
      <c r="P66" s="140" t="str">
        <f>IF(個人エントリー!$AC27="","",個人エントリー!$AC27)</f>
        <v/>
      </c>
    </row>
    <row r="67" spans="1:16" ht="24" customHeight="1" x14ac:dyDescent="0.25">
      <c r="A67" s="111">
        <v>23</v>
      </c>
      <c r="B67" s="140"/>
      <c r="C67" s="140" t="str">
        <f>IF(個人エントリー!$L28="","",個人エントリー!$L28&amp;個人エントリー!$M28&amp;個人エントリー!$N28)</f>
        <v/>
      </c>
      <c r="D67" s="511" t="str">
        <f>IF(個人エントリー!$P28="","",個人エントリー!$P28)</f>
        <v/>
      </c>
      <c r="E67" s="512"/>
      <c r="F67" s="148" t="str">
        <f>IF(個人エントリー!$X28="","",個人エントリー!$X28)</f>
        <v/>
      </c>
      <c r="G67" s="168" t="str">
        <f>IF(個人エントリー!$V28="","",個人エントリー!$V28)</f>
        <v/>
      </c>
      <c r="H67" s="169" t="str">
        <f>IF(個人エントリー!$W28="","",個人エントリー!$W28)</f>
        <v/>
      </c>
      <c r="I67" s="180" t="str">
        <f>IF(個人エントリー!$K28="","",個人エントリー!$G28)</f>
        <v/>
      </c>
      <c r="J67" s="94" t="str">
        <f>IF(個人エントリー!$I28="","",個人エントリー!$F28)</f>
        <v/>
      </c>
      <c r="K67" s="95" t="str">
        <f>IF(個人エントリー!$I28="","",個人エントリー!$E28)</f>
        <v/>
      </c>
      <c r="L67" s="89" t="str">
        <f>IF(個人エントリー!$Y28="","",個人エントリー!$Y28)</f>
        <v/>
      </c>
      <c r="M67" s="148" t="str">
        <f>IF(個人エントリー!$Z28="","",個人エントリー!$Z28)</f>
        <v/>
      </c>
      <c r="N67" s="144" t="str">
        <f>IF(個人エントリー!$AA28="","",個人エントリー!$AA28)</f>
        <v/>
      </c>
      <c r="O67" s="151" t="str">
        <f>IF(個人エントリー!$AB28="","",個人エントリー!$AB28)</f>
        <v/>
      </c>
      <c r="P67" s="140" t="str">
        <f>IF(個人エントリー!$AC28="","",個人エントリー!$AC28)</f>
        <v/>
      </c>
    </row>
    <row r="68" spans="1:16" ht="24" customHeight="1" x14ac:dyDescent="0.25">
      <c r="A68" s="111">
        <v>24</v>
      </c>
      <c r="B68" s="140"/>
      <c r="C68" s="140" t="str">
        <f>IF(個人エントリー!$L29="","",個人エントリー!$L29&amp;個人エントリー!$M29&amp;個人エントリー!$N29)</f>
        <v/>
      </c>
      <c r="D68" s="511" t="str">
        <f>IF(個人エントリー!$P29="","",個人エントリー!$P29)</f>
        <v/>
      </c>
      <c r="E68" s="512"/>
      <c r="F68" s="148" t="str">
        <f>IF(個人エントリー!$X29="","",個人エントリー!$X29)</f>
        <v/>
      </c>
      <c r="G68" s="168" t="str">
        <f>IF(個人エントリー!$V29="","",個人エントリー!$V29)</f>
        <v/>
      </c>
      <c r="H68" s="169" t="str">
        <f>IF(個人エントリー!$W29="","",個人エントリー!$W29)</f>
        <v/>
      </c>
      <c r="I68" s="180" t="str">
        <f>IF(個人エントリー!$K29="","",個人エントリー!$G29)</f>
        <v/>
      </c>
      <c r="J68" s="94" t="str">
        <f>IF(個人エントリー!$I29="","",個人エントリー!$F29)</f>
        <v/>
      </c>
      <c r="K68" s="95" t="str">
        <f>IF(個人エントリー!$I29="","",個人エントリー!$E29)</f>
        <v/>
      </c>
      <c r="L68" s="89" t="str">
        <f>IF(個人エントリー!$Y29="","",個人エントリー!$Y29)</f>
        <v/>
      </c>
      <c r="M68" s="148" t="str">
        <f>IF(個人エントリー!$Z29="","",個人エントリー!$Z29)</f>
        <v/>
      </c>
      <c r="N68" s="144" t="str">
        <f>IF(個人エントリー!$AA29="","",個人エントリー!$AA29)</f>
        <v/>
      </c>
      <c r="O68" s="151" t="str">
        <f>IF(個人エントリー!$AB29="","",個人エントリー!$AB29)</f>
        <v/>
      </c>
      <c r="P68" s="140" t="str">
        <f>IF(個人エントリー!$AC29="","",個人エントリー!$AC29)</f>
        <v/>
      </c>
    </row>
    <row r="69" spans="1:16" ht="24" customHeight="1" x14ac:dyDescent="0.25">
      <c r="A69" s="111">
        <v>25</v>
      </c>
      <c r="B69" s="141"/>
      <c r="C69" s="141" t="str">
        <f>IF(個人エントリー!$L30="","",個人エントリー!$L30&amp;個人エントリー!$M30&amp;個人エントリー!$N30)</f>
        <v/>
      </c>
      <c r="D69" s="507" t="str">
        <f>IF(個人エントリー!$P30="","",個人エントリー!$P30)</f>
        <v/>
      </c>
      <c r="E69" s="508"/>
      <c r="F69" s="149" t="str">
        <f>IF(個人エントリー!$X30="","",個人エントリー!$X30)</f>
        <v/>
      </c>
      <c r="G69" s="170" t="str">
        <f>IF(個人エントリー!$V30="","",個人エントリー!$V30)</f>
        <v/>
      </c>
      <c r="H69" s="171" t="str">
        <f>IF(個人エントリー!$W30="","",個人エントリー!$W30)</f>
        <v/>
      </c>
      <c r="I69" s="181" t="str">
        <f>IF(個人エントリー!$K30="","",個人エントリー!$G30)</f>
        <v/>
      </c>
      <c r="J69" s="96" t="str">
        <f>IF(個人エントリー!$I30="","",個人エントリー!$F30)</f>
        <v/>
      </c>
      <c r="K69" s="97" t="str">
        <f>IF(個人エントリー!$I30="","",個人エントリー!$E30)</f>
        <v/>
      </c>
      <c r="L69" s="90" t="str">
        <f>IF(個人エントリー!$Y30="","",個人エントリー!$Y30)</f>
        <v/>
      </c>
      <c r="M69" s="149" t="str">
        <f>IF(個人エントリー!$Z30="","",個人エントリー!$Z30)</f>
        <v/>
      </c>
      <c r="N69" s="145" t="str">
        <f>IF(個人エントリー!$AA30="","",個人エントリー!$AA30)</f>
        <v/>
      </c>
      <c r="O69" s="152" t="str">
        <f>IF(個人エントリー!$AB30="","",個人エントリー!$AB30)</f>
        <v/>
      </c>
      <c r="P69" s="141" t="str">
        <f>IF(個人エントリー!$AC30="","",個人エントリー!$AC30)</f>
        <v/>
      </c>
    </row>
    <row r="70" spans="1:16" ht="24" customHeight="1" x14ac:dyDescent="0.25">
      <c r="A70" s="111">
        <v>26</v>
      </c>
      <c r="B70" s="139"/>
      <c r="C70" s="139" t="str">
        <f>IF(個人エントリー!$L31="","",個人エントリー!$L31&amp;個人エントリー!$M31&amp;個人エントリー!$N31)</f>
        <v/>
      </c>
      <c r="D70" s="509" t="str">
        <f>IF(個人エントリー!$P31="","",個人エントリー!$P31)</f>
        <v/>
      </c>
      <c r="E70" s="510"/>
      <c r="F70" s="147" t="str">
        <f>IF(個人エントリー!$X31="","",個人エントリー!$X31)</f>
        <v/>
      </c>
      <c r="G70" s="164" t="str">
        <f>IF(個人エントリー!$V31="","",個人エントリー!$V31)</f>
        <v/>
      </c>
      <c r="H70" s="165" t="str">
        <f>IF(個人エントリー!$W31="","",個人エントリー!$W31)</f>
        <v/>
      </c>
      <c r="I70" s="179" t="str">
        <f>IF(個人エントリー!$K31="","",個人エントリー!$G31)</f>
        <v/>
      </c>
      <c r="J70" s="92" t="str">
        <f>IF(個人エントリー!$I31="","",個人エントリー!$F31)</f>
        <v/>
      </c>
      <c r="K70" s="93" t="str">
        <f>IF(個人エントリー!$I31="","",個人エントリー!$E31)</f>
        <v/>
      </c>
      <c r="L70" s="102" t="str">
        <f>IF(個人エントリー!$Y31="","",個人エントリー!$Y31)</f>
        <v/>
      </c>
      <c r="M70" s="147" t="str">
        <f>IF(個人エントリー!$Z31="","",個人エントリー!$Z31)</f>
        <v/>
      </c>
      <c r="N70" s="143" t="str">
        <f>IF(個人エントリー!$AA31="","",個人エントリー!$AA31)</f>
        <v/>
      </c>
      <c r="O70" s="166" t="str">
        <f>IF(個人エントリー!$AB31="","",個人エントリー!$AB31)</f>
        <v/>
      </c>
      <c r="P70" s="167" t="str">
        <f>IF(個人エントリー!$AC31="","",個人エントリー!$AC31)</f>
        <v/>
      </c>
    </row>
    <row r="71" spans="1:16" ht="24" customHeight="1" x14ac:dyDescent="0.25">
      <c r="A71" s="111">
        <v>27</v>
      </c>
      <c r="B71" s="140"/>
      <c r="C71" s="140" t="str">
        <f>IF(個人エントリー!$L32="","",個人エントリー!$L32&amp;個人エントリー!$M32&amp;個人エントリー!$N32)</f>
        <v/>
      </c>
      <c r="D71" s="511" t="str">
        <f>IF(個人エントリー!$P32="","",個人エントリー!$P32)</f>
        <v/>
      </c>
      <c r="E71" s="512"/>
      <c r="F71" s="148" t="str">
        <f>IF(個人エントリー!$X32="","",個人エントリー!$X32)</f>
        <v/>
      </c>
      <c r="G71" s="168" t="str">
        <f>IF(個人エントリー!$V32="","",個人エントリー!$V32)</f>
        <v/>
      </c>
      <c r="H71" s="169" t="str">
        <f>IF(個人エントリー!$W32="","",個人エントリー!$W32)</f>
        <v/>
      </c>
      <c r="I71" s="180" t="str">
        <f>IF(個人エントリー!$K32="","",個人エントリー!$G32)</f>
        <v/>
      </c>
      <c r="J71" s="94" t="str">
        <f>IF(個人エントリー!$I32="","",個人エントリー!$F32)</f>
        <v/>
      </c>
      <c r="K71" s="95" t="str">
        <f>IF(個人エントリー!$I32="","",個人エントリー!$E32)</f>
        <v/>
      </c>
      <c r="L71" s="89" t="str">
        <f>IF(個人エントリー!$Y32="","",個人エントリー!$Y32)</f>
        <v/>
      </c>
      <c r="M71" s="148" t="str">
        <f>IF(個人エントリー!$Z32="","",個人エントリー!$Z32)</f>
        <v/>
      </c>
      <c r="N71" s="144" t="str">
        <f>IF(個人エントリー!$AA32="","",個人エントリー!$AA32)</f>
        <v/>
      </c>
      <c r="O71" s="151" t="str">
        <f>IF(個人エントリー!$AB32="","",個人エントリー!$AB32)</f>
        <v/>
      </c>
      <c r="P71" s="140" t="str">
        <f>IF(個人エントリー!$AC32="","",個人エントリー!$AC32)</f>
        <v/>
      </c>
    </row>
    <row r="72" spans="1:16" ht="24" customHeight="1" x14ac:dyDescent="0.25">
      <c r="A72" s="111">
        <v>28</v>
      </c>
      <c r="B72" s="140"/>
      <c r="C72" s="140" t="str">
        <f>IF(個人エントリー!$L33="","",個人エントリー!$L33&amp;個人エントリー!$M33&amp;個人エントリー!$N33)</f>
        <v/>
      </c>
      <c r="D72" s="511" t="str">
        <f>IF(個人エントリー!$P33="","",個人エントリー!$P33)</f>
        <v/>
      </c>
      <c r="E72" s="512"/>
      <c r="F72" s="148" t="str">
        <f>IF(個人エントリー!$X33="","",個人エントリー!$X33)</f>
        <v/>
      </c>
      <c r="G72" s="168" t="str">
        <f>IF(個人エントリー!$V33="","",個人エントリー!$V33)</f>
        <v/>
      </c>
      <c r="H72" s="169" t="str">
        <f>IF(個人エントリー!$W33="","",個人エントリー!$W33)</f>
        <v/>
      </c>
      <c r="I72" s="180" t="str">
        <f>IF(個人エントリー!$K33="","",個人エントリー!$G33)</f>
        <v/>
      </c>
      <c r="J72" s="94" t="str">
        <f>IF(個人エントリー!$I33="","",個人エントリー!$F33)</f>
        <v/>
      </c>
      <c r="K72" s="95" t="str">
        <f>IF(個人エントリー!$I33="","",個人エントリー!$E33)</f>
        <v/>
      </c>
      <c r="L72" s="89" t="str">
        <f>IF(個人エントリー!$Y33="","",個人エントリー!$Y33)</f>
        <v/>
      </c>
      <c r="M72" s="148" t="str">
        <f>IF(個人エントリー!$Z33="","",個人エントリー!$Z33)</f>
        <v/>
      </c>
      <c r="N72" s="144" t="str">
        <f>IF(個人エントリー!$AA33="","",個人エントリー!$AA33)</f>
        <v/>
      </c>
      <c r="O72" s="151" t="str">
        <f>IF(個人エントリー!$AB33="","",個人エントリー!$AB33)</f>
        <v/>
      </c>
      <c r="P72" s="140" t="str">
        <f>IF(個人エントリー!$AC33="","",個人エントリー!$AC33)</f>
        <v/>
      </c>
    </row>
    <row r="73" spans="1:16" ht="24" customHeight="1" x14ac:dyDescent="0.25">
      <c r="A73" s="111">
        <v>29</v>
      </c>
      <c r="B73" s="140"/>
      <c r="C73" s="140" t="str">
        <f>IF(個人エントリー!$L34="","",個人エントリー!$L34&amp;個人エントリー!$M34&amp;個人エントリー!$N34)</f>
        <v/>
      </c>
      <c r="D73" s="511" t="str">
        <f>IF(個人エントリー!$P34="","",個人エントリー!$P34)</f>
        <v/>
      </c>
      <c r="E73" s="512"/>
      <c r="F73" s="148" t="str">
        <f>IF(個人エントリー!$X34="","",個人エントリー!$X34)</f>
        <v/>
      </c>
      <c r="G73" s="168" t="str">
        <f>IF(個人エントリー!$V34="","",個人エントリー!$V34)</f>
        <v/>
      </c>
      <c r="H73" s="169" t="str">
        <f>IF(個人エントリー!$W34="","",個人エントリー!$W34)</f>
        <v/>
      </c>
      <c r="I73" s="180" t="str">
        <f>IF(個人エントリー!$K34="","",個人エントリー!$G34)</f>
        <v/>
      </c>
      <c r="J73" s="94" t="str">
        <f>IF(個人エントリー!$I34="","",個人エントリー!$F34)</f>
        <v/>
      </c>
      <c r="K73" s="95" t="str">
        <f>IF(個人エントリー!$I34="","",個人エントリー!$E34)</f>
        <v/>
      </c>
      <c r="L73" s="89" t="str">
        <f>IF(個人エントリー!$Y34="","",個人エントリー!$Y34)</f>
        <v/>
      </c>
      <c r="M73" s="148" t="str">
        <f>IF(個人エントリー!$Z34="","",個人エントリー!$Z34)</f>
        <v/>
      </c>
      <c r="N73" s="144" t="str">
        <f>IF(個人エントリー!$AA34="","",個人エントリー!$AA34)</f>
        <v/>
      </c>
      <c r="O73" s="151" t="str">
        <f>IF(個人エントリー!$AB34="","",個人エントリー!$AB34)</f>
        <v/>
      </c>
      <c r="P73" s="140" t="str">
        <f>IF(個人エントリー!$AC34="","",個人エントリー!$AC34)</f>
        <v/>
      </c>
    </row>
    <row r="74" spans="1:16" ht="24" customHeight="1" x14ac:dyDescent="0.25">
      <c r="A74" s="111">
        <v>30</v>
      </c>
      <c r="B74" s="141"/>
      <c r="C74" s="141" t="str">
        <f>IF(個人エントリー!$L35="","",個人エントリー!$L35&amp;個人エントリー!$M35&amp;個人エントリー!$N35)</f>
        <v/>
      </c>
      <c r="D74" s="507" t="str">
        <f>IF(個人エントリー!$P35="","",個人エントリー!$P35)</f>
        <v/>
      </c>
      <c r="E74" s="508"/>
      <c r="F74" s="149" t="str">
        <f>IF(個人エントリー!$X35="","",個人エントリー!$X35)</f>
        <v/>
      </c>
      <c r="G74" s="170" t="str">
        <f>IF(個人エントリー!$V35="","",個人エントリー!$V35)</f>
        <v/>
      </c>
      <c r="H74" s="171" t="str">
        <f>IF(個人エントリー!$W35="","",個人エントリー!$W35)</f>
        <v/>
      </c>
      <c r="I74" s="181" t="str">
        <f>IF(個人エントリー!$K35="","",個人エントリー!$G35)</f>
        <v/>
      </c>
      <c r="J74" s="96" t="str">
        <f>IF(個人エントリー!$I35="","",個人エントリー!$F35)</f>
        <v/>
      </c>
      <c r="K74" s="97" t="str">
        <f>IF(個人エントリー!$I35="","",個人エントリー!$E35)</f>
        <v/>
      </c>
      <c r="L74" s="90" t="str">
        <f>IF(個人エントリー!$Y35="","",個人エントリー!$Y35)</f>
        <v/>
      </c>
      <c r="M74" s="149" t="str">
        <f>IF(個人エントリー!$Z35="","",個人エントリー!$Z35)</f>
        <v/>
      </c>
      <c r="N74" s="145" t="str">
        <f>IF(個人エントリー!$AA35="","",個人エントリー!$AA35)</f>
        <v/>
      </c>
      <c r="O74" s="152" t="str">
        <f>IF(個人エントリー!$AB35="","",個人エントリー!$AB35)</f>
        <v/>
      </c>
      <c r="P74" s="141" t="str">
        <f>IF(個人エントリー!$AC35="","",個人エントリー!$AC35)</f>
        <v/>
      </c>
    </row>
    <row r="75" spans="1:16" ht="24" customHeight="1" x14ac:dyDescent="0.25">
      <c r="A75" s="111">
        <v>31</v>
      </c>
      <c r="B75" s="142"/>
      <c r="C75" s="142" t="str">
        <f>IF(個人エントリー!$L36="","",個人エントリー!$L36&amp;個人エントリー!$M36&amp;個人エントリー!$N36)</f>
        <v/>
      </c>
      <c r="D75" s="509" t="str">
        <f>IF(個人エントリー!$P36="","",個人エントリー!$P36)</f>
        <v/>
      </c>
      <c r="E75" s="510"/>
      <c r="F75" s="150" t="str">
        <f>IF(個人エントリー!$X36="","",個人エントリー!$X36)</f>
        <v/>
      </c>
      <c r="G75" s="172" t="str">
        <f>IF(個人エントリー!$V36="","",個人エントリー!$V36)</f>
        <v/>
      </c>
      <c r="H75" s="173" t="str">
        <f>IF(個人エントリー!$W36="","",個人エントリー!$W36)</f>
        <v/>
      </c>
      <c r="I75" s="182" t="str">
        <f>IF(個人エントリー!$K36="","",個人エントリー!$G36)</f>
        <v/>
      </c>
      <c r="J75" s="98" t="str">
        <f>IF(個人エントリー!$I36="","",個人エントリー!$F36)</f>
        <v/>
      </c>
      <c r="K75" s="99" t="str">
        <f>IF(個人エントリー!$I36="","",個人エントリー!$E36)</f>
        <v/>
      </c>
      <c r="L75" s="91" t="str">
        <f>IF(個人エントリー!$Y36="","",個人エントリー!$Y36)</f>
        <v/>
      </c>
      <c r="M75" s="150" t="str">
        <f>IF(個人エントリー!$Z36="","",個人エントリー!$Z36)</f>
        <v/>
      </c>
      <c r="N75" s="146" t="str">
        <f>IF(個人エントリー!$AA36="","",個人エントリー!$AA36)</f>
        <v/>
      </c>
      <c r="O75" s="174" t="str">
        <f>IF(個人エントリー!$AB36="","",個人エントリー!$AB36)</f>
        <v/>
      </c>
      <c r="P75" s="142" t="str">
        <f>IF(個人エントリー!$AC36="","",個人エントリー!$AC36)</f>
        <v/>
      </c>
    </row>
    <row r="76" spans="1:16" ht="24" customHeight="1" x14ac:dyDescent="0.25">
      <c r="A76" s="111">
        <v>32</v>
      </c>
      <c r="B76" s="140"/>
      <c r="C76" s="140" t="str">
        <f>IF(個人エントリー!$L37="","",個人エントリー!$L37&amp;個人エントリー!$M37&amp;個人エントリー!$N37)</f>
        <v/>
      </c>
      <c r="D76" s="511" t="str">
        <f>IF(個人エントリー!$P37="","",個人エントリー!$P37)</f>
        <v/>
      </c>
      <c r="E76" s="512"/>
      <c r="F76" s="148" t="str">
        <f>IF(個人エントリー!$X37="","",個人エントリー!$X37)</f>
        <v/>
      </c>
      <c r="G76" s="168" t="str">
        <f>IF(個人エントリー!$V37="","",個人エントリー!$V37)</f>
        <v/>
      </c>
      <c r="H76" s="169" t="str">
        <f>IF(個人エントリー!$W37="","",個人エントリー!$W37)</f>
        <v/>
      </c>
      <c r="I76" s="180" t="str">
        <f>IF(個人エントリー!$K37="","",個人エントリー!$G37)</f>
        <v/>
      </c>
      <c r="J76" s="94" t="str">
        <f>IF(個人エントリー!$I37="","",個人エントリー!$F37)</f>
        <v/>
      </c>
      <c r="K76" s="95" t="str">
        <f>IF(個人エントリー!$I37="","",個人エントリー!$E37)</f>
        <v/>
      </c>
      <c r="L76" s="89" t="str">
        <f>IF(個人エントリー!$Y37="","",個人エントリー!$Y37)</f>
        <v/>
      </c>
      <c r="M76" s="148" t="str">
        <f>IF(個人エントリー!$Z37="","",個人エントリー!$Z37)</f>
        <v/>
      </c>
      <c r="N76" s="144" t="str">
        <f>IF(個人エントリー!$AA37="","",個人エントリー!$AA37)</f>
        <v/>
      </c>
      <c r="O76" s="151" t="str">
        <f>IF(個人エントリー!$AB37="","",個人エントリー!$AB37)</f>
        <v/>
      </c>
      <c r="P76" s="140" t="str">
        <f>IF(個人エントリー!$AC37="","",個人エントリー!$AC37)</f>
        <v/>
      </c>
    </row>
    <row r="77" spans="1:16" ht="24" customHeight="1" x14ac:dyDescent="0.25">
      <c r="A77" s="111">
        <v>33</v>
      </c>
      <c r="B77" s="140"/>
      <c r="C77" s="140" t="str">
        <f>IF(個人エントリー!$L38="","",個人エントリー!$L38&amp;個人エントリー!$M38&amp;個人エントリー!$N38)</f>
        <v/>
      </c>
      <c r="D77" s="511" t="str">
        <f>IF(個人エントリー!$P38="","",個人エントリー!$P38)</f>
        <v/>
      </c>
      <c r="E77" s="512"/>
      <c r="F77" s="148" t="str">
        <f>IF(個人エントリー!$X38="","",個人エントリー!$X38)</f>
        <v/>
      </c>
      <c r="G77" s="168" t="str">
        <f>IF(個人エントリー!$V38="","",個人エントリー!$V38)</f>
        <v/>
      </c>
      <c r="H77" s="169" t="str">
        <f>IF(個人エントリー!$W38="","",個人エントリー!$W38)</f>
        <v/>
      </c>
      <c r="I77" s="180" t="str">
        <f>IF(個人エントリー!$K38="","",個人エントリー!$G38)</f>
        <v/>
      </c>
      <c r="J77" s="94" t="str">
        <f>IF(個人エントリー!$I38="","",個人エントリー!$F38)</f>
        <v/>
      </c>
      <c r="K77" s="95" t="str">
        <f>IF(個人エントリー!$I38="","",個人エントリー!$E38)</f>
        <v/>
      </c>
      <c r="L77" s="89" t="str">
        <f>IF(個人エントリー!$Y38="","",個人エントリー!$Y38)</f>
        <v/>
      </c>
      <c r="M77" s="148" t="str">
        <f>IF(個人エントリー!$Z38="","",個人エントリー!$Z38)</f>
        <v/>
      </c>
      <c r="N77" s="144" t="str">
        <f>IF(個人エントリー!$AA38="","",個人エントリー!$AA38)</f>
        <v/>
      </c>
      <c r="O77" s="151" t="str">
        <f>IF(個人エントリー!$AB38="","",個人エントリー!$AB38)</f>
        <v/>
      </c>
      <c r="P77" s="140" t="str">
        <f>IF(個人エントリー!$AC38="","",個人エントリー!$AC38)</f>
        <v/>
      </c>
    </row>
    <row r="78" spans="1:16" ht="24" customHeight="1" x14ac:dyDescent="0.25">
      <c r="A78" s="111">
        <v>34</v>
      </c>
      <c r="B78" s="140"/>
      <c r="C78" s="140" t="str">
        <f>IF(個人エントリー!$L39="","",個人エントリー!$L39&amp;個人エントリー!$M39&amp;個人エントリー!$N39)</f>
        <v/>
      </c>
      <c r="D78" s="511" t="str">
        <f>IF(個人エントリー!$P39="","",個人エントリー!$P39)</f>
        <v/>
      </c>
      <c r="E78" s="512"/>
      <c r="F78" s="148" t="str">
        <f>IF(個人エントリー!$X39="","",個人エントリー!$X39)</f>
        <v/>
      </c>
      <c r="G78" s="168" t="str">
        <f>IF(個人エントリー!$V39="","",個人エントリー!$V39)</f>
        <v/>
      </c>
      <c r="H78" s="169" t="str">
        <f>IF(個人エントリー!$W39="","",個人エントリー!$W39)</f>
        <v/>
      </c>
      <c r="I78" s="180" t="str">
        <f>IF(個人エントリー!$K39="","",個人エントリー!$G39)</f>
        <v/>
      </c>
      <c r="J78" s="94" t="str">
        <f>IF(個人エントリー!$I39="","",個人エントリー!$F39)</f>
        <v/>
      </c>
      <c r="K78" s="95" t="str">
        <f>IF(個人エントリー!$I39="","",個人エントリー!$E39)</f>
        <v/>
      </c>
      <c r="L78" s="89" t="str">
        <f>IF(個人エントリー!$Y39="","",個人エントリー!$Y39)</f>
        <v/>
      </c>
      <c r="M78" s="148" t="str">
        <f>IF(個人エントリー!$Z39="","",個人エントリー!$Z39)</f>
        <v/>
      </c>
      <c r="N78" s="144" t="str">
        <f>IF(個人エントリー!$AA39="","",個人エントリー!$AA39)</f>
        <v/>
      </c>
      <c r="O78" s="151" t="str">
        <f>IF(個人エントリー!$AB39="","",個人エントリー!$AB39)</f>
        <v/>
      </c>
      <c r="P78" s="140" t="str">
        <f>IF(個人エントリー!$AC39="","",個人エントリー!$AC39)</f>
        <v/>
      </c>
    </row>
    <row r="79" spans="1:16" ht="24" customHeight="1" x14ac:dyDescent="0.25">
      <c r="A79" s="111">
        <v>35</v>
      </c>
      <c r="B79" s="141"/>
      <c r="C79" s="141" t="str">
        <f>IF(個人エントリー!$L40="","",個人エントリー!$L40&amp;個人エントリー!$M40&amp;個人エントリー!$N40)</f>
        <v/>
      </c>
      <c r="D79" s="507" t="str">
        <f>IF(個人エントリー!$P40="","",個人エントリー!$P40)</f>
        <v/>
      </c>
      <c r="E79" s="508"/>
      <c r="F79" s="149" t="str">
        <f>IF(個人エントリー!$X40="","",個人エントリー!$X40)</f>
        <v/>
      </c>
      <c r="G79" s="170" t="str">
        <f>IF(個人エントリー!$V40="","",個人エントリー!$V40)</f>
        <v/>
      </c>
      <c r="H79" s="171" t="str">
        <f>IF(個人エントリー!$W40="","",個人エントリー!$W40)</f>
        <v/>
      </c>
      <c r="I79" s="181" t="str">
        <f>IF(個人エントリー!$K40="","",個人エントリー!$G40)</f>
        <v/>
      </c>
      <c r="J79" s="96" t="str">
        <f>IF(個人エントリー!$I40="","",個人エントリー!$F40)</f>
        <v/>
      </c>
      <c r="K79" s="97" t="str">
        <f>IF(個人エントリー!$I40="","",個人エントリー!$E40)</f>
        <v/>
      </c>
      <c r="L79" s="90" t="str">
        <f>IF(個人エントリー!$Y40="","",個人エントリー!$Y40)</f>
        <v/>
      </c>
      <c r="M79" s="149" t="str">
        <f>IF(個人エントリー!$Z40="","",個人エントリー!$Z40)</f>
        <v/>
      </c>
      <c r="N79" s="145" t="str">
        <f>IF(個人エントリー!$AA40="","",個人エントリー!$AA40)</f>
        <v/>
      </c>
      <c r="O79" s="152" t="str">
        <f>IF(個人エントリー!$AB40="","",個人エントリー!$AB40)</f>
        <v/>
      </c>
      <c r="P79" s="141" t="str">
        <f>IF(個人エントリー!$AC40="","",個人エントリー!$AC40)</f>
        <v/>
      </c>
    </row>
    <row r="80" spans="1:16" ht="24" customHeight="1" x14ac:dyDescent="0.25">
      <c r="A80" s="111">
        <v>36</v>
      </c>
      <c r="B80" s="142"/>
      <c r="C80" s="142" t="str">
        <f>IF(個人エントリー!$L41="","",個人エントリー!$L41&amp;個人エントリー!$M41&amp;個人エントリー!$N41)</f>
        <v/>
      </c>
      <c r="D80" s="509" t="str">
        <f>IF(個人エントリー!$P41="","",個人エントリー!$P41)</f>
        <v/>
      </c>
      <c r="E80" s="510"/>
      <c r="F80" s="150" t="str">
        <f>IF(個人エントリー!$X41="","",個人エントリー!$X41)</f>
        <v/>
      </c>
      <c r="G80" s="172" t="str">
        <f>IF(個人エントリー!$V41="","",個人エントリー!$V41)</f>
        <v/>
      </c>
      <c r="H80" s="173" t="str">
        <f>IF(個人エントリー!$W41="","",個人エントリー!$W41)</f>
        <v/>
      </c>
      <c r="I80" s="182" t="str">
        <f>IF(個人エントリー!$K41="","",個人エントリー!$G41)</f>
        <v/>
      </c>
      <c r="J80" s="98" t="str">
        <f>IF(個人エントリー!$I41="","",個人エントリー!$F41)</f>
        <v/>
      </c>
      <c r="K80" s="99" t="str">
        <f>IF(個人エントリー!$I41="","",個人エントリー!$E41)</f>
        <v/>
      </c>
      <c r="L80" s="91" t="str">
        <f>IF(個人エントリー!$Y41="","",個人エントリー!$Y41)</f>
        <v/>
      </c>
      <c r="M80" s="150" t="str">
        <f>IF(個人エントリー!$Z41="","",個人エントリー!$Z41)</f>
        <v/>
      </c>
      <c r="N80" s="146" t="str">
        <f>IF(個人エントリー!$AA41="","",個人エントリー!$AA41)</f>
        <v/>
      </c>
      <c r="O80" s="174" t="str">
        <f>IF(個人エントリー!$AB41="","",個人エントリー!$AB41)</f>
        <v/>
      </c>
      <c r="P80" s="142" t="str">
        <f>IF(個人エントリー!$AC41="","",個人エントリー!$AC41)</f>
        <v/>
      </c>
    </row>
    <row r="81" spans="1:16" ht="24" customHeight="1" x14ac:dyDescent="0.25">
      <c r="A81" s="111">
        <v>37</v>
      </c>
      <c r="B81" s="140"/>
      <c r="C81" s="140" t="str">
        <f>IF(個人エントリー!$L42="","",個人エントリー!$L42&amp;個人エントリー!$M42&amp;個人エントリー!$N42)</f>
        <v/>
      </c>
      <c r="D81" s="511" t="str">
        <f>IF(個人エントリー!$P42="","",個人エントリー!$P42)</f>
        <v/>
      </c>
      <c r="E81" s="512"/>
      <c r="F81" s="148" t="str">
        <f>IF(個人エントリー!$X42="","",個人エントリー!$X42)</f>
        <v/>
      </c>
      <c r="G81" s="168" t="str">
        <f>IF(個人エントリー!$V42="","",個人エントリー!$V42)</f>
        <v/>
      </c>
      <c r="H81" s="169" t="str">
        <f>IF(個人エントリー!$W42="","",個人エントリー!$W42)</f>
        <v/>
      </c>
      <c r="I81" s="180" t="str">
        <f>IF(個人エントリー!$K42="","",個人エントリー!$G42)</f>
        <v/>
      </c>
      <c r="J81" s="94" t="str">
        <f>IF(個人エントリー!$I42="","",個人エントリー!$F42)</f>
        <v/>
      </c>
      <c r="K81" s="95" t="str">
        <f>IF(個人エントリー!$I42="","",個人エントリー!$E42)</f>
        <v/>
      </c>
      <c r="L81" s="89" t="str">
        <f>IF(個人エントリー!$Y42="","",個人エントリー!$Y42)</f>
        <v/>
      </c>
      <c r="M81" s="148" t="str">
        <f>IF(個人エントリー!$Z42="","",個人エントリー!$Z42)</f>
        <v/>
      </c>
      <c r="N81" s="144" t="str">
        <f>IF(個人エントリー!$AA42="","",個人エントリー!$AA42)</f>
        <v/>
      </c>
      <c r="O81" s="151" t="str">
        <f>IF(個人エントリー!$AB42="","",個人エントリー!$AB42)</f>
        <v/>
      </c>
      <c r="P81" s="140" t="str">
        <f>IF(個人エントリー!$AC42="","",個人エントリー!$AC42)</f>
        <v/>
      </c>
    </row>
    <row r="82" spans="1:16" ht="24" customHeight="1" x14ac:dyDescent="0.25">
      <c r="A82" s="111">
        <v>38</v>
      </c>
      <c r="B82" s="140"/>
      <c r="C82" s="140" t="str">
        <f>IF(個人エントリー!$L43="","",個人エントリー!$L43&amp;個人エントリー!$M43&amp;個人エントリー!$N43)</f>
        <v/>
      </c>
      <c r="D82" s="511" t="str">
        <f>IF(個人エントリー!$P43="","",個人エントリー!$P43)</f>
        <v/>
      </c>
      <c r="E82" s="512"/>
      <c r="F82" s="148" t="str">
        <f>IF(個人エントリー!$X43="","",個人エントリー!$X43)</f>
        <v/>
      </c>
      <c r="G82" s="168" t="str">
        <f>IF(個人エントリー!$V43="","",個人エントリー!$V43)</f>
        <v/>
      </c>
      <c r="H82" s="169" t="str">
        <f>IF(個人エントリー!$W43="","",個人エントリー!$W43)</f>
        <v/>
      </c>
      <c r="I82" s="180" t="str">
        <f>IF(個人エントリー!$K43="","",個人エントリー!$G43)</f>
        <v/>
      </c>
      <c r="J82" s="94" t="str">
        <f>IF(個人エントリー!$I43="","",個人エントリー!$F43)</f>
        <v/>
      </c>
      <c r="K82" s="95" t="str">
        <f>IF(個人エントリー!$I43="","",個人エントリー!$E43)</f>
        <v/>
      </c>
      <c r="L82" s="89" t="str">
        <f>IF(個人エントリー!$Y43="","",個人エントリー!$Y43)</f>
        <v/>
      </c>
      <c r="M82" s="148" t="str">
        <f>IF(個人エントリー!$Z43="","",個人エントリー!$Z43)</f>
        <v/>
      </c>
      <c r="N82" s="144" t="str">
        <f>IF(個人エントリー!$AA43="","",個人エントリー!$AA43)</f>
        <v/>
      </c>
      <c r="O82" s="151" t="str">
        <f>IF(個人エントリー!$AB43="","",個人エントリー!$AB43)</f>
        <v/>
      </c>
      <c r="P82" s="140" t="str">
        <f>IF(個人エントリー!$AC43="","",個人エントリー!$AC43)</f>
        <v/>
      </c>
    </row>
    <row r="83" spans="1:16" ht="24" customHeight="1" x14ac:dyDescent="0.25">
      <c r="A83" s="111">
        <v>39</v>
      </c>
      <c r="B83" s="140"/>
      <c r="C83" s="140" t="str">
        <f>IF(個人エントリー!$L44="","",個人エントリー!$L44&amp;個人エントリー!$M44&amp;個人エントリー!$N44)</f>
        <v/>
      </c>
      <c r="D83" s="511" t="str">
        <f>IF(個人エントリー!$P44="","",個人エントリー!$P44)</f>
        <v/>
      </c>
      <c r="E83" s="512"/>
      <c r="F83" s="148" t="str">
        <f>IF(個人エントリー!$X44="","",個人エントリー!$X44)</f>
        <v/>
      </c>
      <c r="G83" s="168" t="str">
        <f>IF(個人エントリー!$V44="","",個人エントリー!$V44)</f>
        <v/>
      </c>
      <c r="H83" s="169" t="str">
        <f>IF(個人エントリー!$W44="","",個人エントリー!$W44)</f>
        <v/>
      </c>
      <c r="I83" s="180" t="str">
        <f>IF(個人エントリー!$K44="","",個人エントリー!$G44)</f>
        <v/>
      </c>
      <c r="J83" s="94" t="str">
        <f>IF(個人エントリー!$I44="","",個人エントリー!$F44)</f>
        <v/>
      </c>
      <c r="K83" s="95" t="str">
        <f>IF(個人エントリー!$I44="","",個人エントリー!$E44)</f>
        <v/>
      </c>
      <c r="L83" s="89" t="str">
        <f>IF(個人エントリー!$Y44="","",個人エントリー!$Y44)</f>
        <v/>
      </c>
      <c r="M83" s="148" t="str">
        <f>IF(個人エントリー!$Z44="","",個人エントリー!$Z44)</f>
        <v/>
      </c>
      <c r="N83" s="144" t="str">
        <f>IF(個人エントリー!$AA44="","",個人エントリー!$AA44)</f>
        <v/>
      </c>
      <c r="O83" s="151" t="str">
        <f>IF(個人エントリー!$AB44="","",個人エントリー!$AB44)</f>
        <v/>
      </c>
      <c r="P83" s="140" t="str">
        <f>IF(個人エントリー!$AC44="","",個人エントリー!$AC44)</f>
        <v/>
      </c>
    </row>
    <row r="84" spans="1:16" ht="24" customHeight="1" x14ac:dyDescent="0.25">
      <c r="A84" s="111">
        <v>40</v>
      </c>
      <c r="B84" s="141"/>
      <c r="C84" s="141" t="str">
        <f>IF(個人エントリー!$L45="","",個人エントリー!$L45&amp;個人エントリー!$M45&amp;個人エントリー!$N45)</f>
        <v/>
      </c>
      <c r="D84" s="507" t="str">
        <f>IF(個人エントリー!$P45="","",個人エントリー!$P45)</f>
        <v/>
      </c>
      <c r="E84" s="508"/>
      <c r="F84" s="149" t="str">
        <f>IF(個人エントリー!$X45="","",個人エントリー!$X45)</f>
        <v/>
      </c>
      <c r="G84" s="170" t="str">
        <f>IF(個人エントリー!$V45="","",個人エントリー!$V45)</f>
        <v/>
      </c>
      <c r="H84" s="171" t="str">
        <f>IF(個人エントリー!$W45="","",個人エントリー!$W45)</f>
        <v/>
      </c>
      <c r="I84" s="181" t="str">
        <f>IF(個人エントリー!$K45="","",個人エントリー!$G45)</f>
        <v/>
      </c>
      <c r="J84" s="96" t="str">
        <f>IF(個人エントリー!$I45="","",個人エントリー!$F45)</f>
        <v/>
      </c>
      <c r="K84" s="97" t="str">
        <f>IF(個人エントリー!$I45="","",個人エントリー!$E45)</f>
        <v/>
      </c>
      <c r="L84" s="90" t="str">
        <f>IF(個人エントリー!$Y45="","",個人エントリー!$Y45)</f>
        <v/>
      </c>
      <c r="M84" s="149" t="str">
        <f>IF(個人エントリー!$Z45="","",個人エントリー!$Z45)</f>
        <v/>
      </c>
      <c r="N84" s="145" t="str">
        <f>IF(個人エントリー!$AA45="","",個人エントリー!$AA45)</f>
        <v/>
      </c>
      <c r="O84" s="152" t="str">
        <f>IF(個人エントリー!$AB45="","",個人エントリー!$AB45)</f>
        <v/>
      </c>
      <c r="P84" s="141" t="str">
        <f>IF(個人エントリー!$AC45="","",個人エントリー!$AC45)</f>
        <v/>
      </c>
    </row>
    <row r="85" spans="1:16" ht="24" customHeight="1" x14ac:dyDescent="0.25">
      <c r="A85" s="111">
        <v>41</v>
      </c>
      <c r="B85" s="142"/>
      <c r="C85" s="142" t="str">
        <f>IF(個人エントリー!$L46="","",個人エントリー!$L46&amp;個人エントリー!$M46&amp;個人エントリー!$N46)</f>
        <v/>
      </c>
      <c r="D85" s="509" t="str">
        <f>IF(個人エントリー!$P46="","",個人エントリー!$P46)</f>
        <v/>
      </c>
      <c r="E85" s="510"/>
      <c r="F85" s="150" t="str">
        <f>IF(個人エントリー!$X46="","",個人エントリー!$X46)</f>
        <v/>
      </c>
      <c r="G85" s="172" t="str">
        <f>IF(個人エントリー!$V46="","",個人エントリー!$V46)</f>
        <v/>
      </c>
      <c r="H85" s="173" t="str">
        <f>IF(個人エントリー!$W46="","",個人エントリー!$W46)</f>
        <v/>
      </c>
      <c r="I85" s="182" t="str">
        <f>IF(個人エントリー!$K46="","",個人エントリー!$G46)</f>
        <v/>
      </c>
      <c r="J85" s="98" t="str">
        <f>IF(個人エントリー!$I46="","",個人エントリー!$F46)</f>
        <v/>
      </c>
      <c r="K85" s="99" t="str">
        <f>IF(個人エントリー!$I46="","",個人エントリー!$E46)</f>
        <v/>
      </c>
      <c r="L85" s="91" t="str">
        <f>IF(個人エントリー!$Y46="","",個人エントリー!$Y46)</f>
        <v/>
      </c>
      <c r="M85" s="150" t="str">
        <f>IF(個人エントリー!$Z46="","",個人エントリー!$Z46)</f>
        <v/>
      </c>
      <c r="N85" s="146" t="str">
        <f>IF(個人エントリー!$AA46="","",個人エントリー!$AA46)</f>
        <v/>
      </c>
      <c r="O85" s="174" t="str">
        <f>IF(個人エントリー!$AB46="","",個人エントリー!$AB46)</f>
        <v/>
      </c>
      <c r="P85" s="142" t="str">
        <f>IF(個人エントリー!$AC46="","",個人エントリー!$AC46)</f>
        <v/>
      </c>
    </row>
    <row r="86" spans="1:16" ht="24" customHeight="1" x14ac:dyDescent="0.25">
      <c r="A86" s="111">
        <v>42</v>
      </c>
      <c r="B86" s="140"/>
      <c r="C86" s="140" t="str">
        <f>IF(個人エントリー!$L47="","",個人エントリー!$L47&amp;個人エントリー!$M47&amp;個人エントリー!$N47)</f>
        <v/>
      </c>
      <c r="D86" s="511" t="str">
        <f>IF(個人エントリー!$P47="","",個人エントリー!$P47)</f>
        <v/>
      </c>
      <c r="E86" s="512"/>
      <c r="F86" s="148" t="str">
        <f>IF(個人エントリー!$X47="","",個人エントリー!$X47)</f>
        <v/>
      </c>
      <c r="G86" s="168" t="str">
        <f>IF(個人エントリー!$V47="","",個人エントリー!$V47)</f>
        <v/>
      </c>
      <c r="H86" s="169" t="str">
        <f>IF(個人エントリー!$W47="","",個人エントリー!$W47)</f>
        <v/>
      </c>
      <c r="I86" s="180" t="str">
        <f>IF(個人エントリー!$K47="","",個人エントリー!$G47)</f>
        <v/>
      </c>
      <c r="J86" s="94" t="str">
        <f>IF(個人エントリー!$I47="","",個人エントリー!$F47)</f>
        <v/>
      </c>
      <c r="K86" s="95" t="str">
        <f>IF(個人エントリー!$I47="","",個人エントリー!$E47)</f>
        <v/>
      </c>
      <c r="L86" s="89" t="str">
        <f>IF(個人エントリー!$Y47="","",個人エントリー!$Y47)</f>
        <v/>
      </c>
      <c r="M86" s="148" t="str">
        <f>IF(個人エントリー!$Z47="","",個人エントリー!$Z47)</f>
        <v/>
      </c>
      <c r="N86" s="144" t="str">
        <f>IF(個人エントリー!$AA47="","",個人エントリー!$AA47)</f>
        <v/>
      </c>
      <c r="O86" s="151" t="str">
        <f>IF(個人エントリー!$AB47="","",個人エントリー!$AB47)</f>
        <v/>
      </c>
      <c r="P86" s="140" t="str">
        <f>IF(個人エントリー!$AC47="","",個人エントリー!$AC47)</f>
        <v/>
      </c>
    </row>
    <row r="87" spans="1:16" ht="24" customHeight="1" x14ac:dyDescent="0.25">
      <c r="A87" s="111">
        <v>43</v>
      </c>
      <c r="B87" s="140"/>
      <c r="C87" s="140" t="str">
        <f>IF(個人エントリー!$L48="","",個人エントリー!$L48&amp;個人エントリー!$M48&amp;個人エントリー!$N48)</f>
        <v/>
      </c>
      <c r="D87" s="511" t="str">
        <f>IF(個人エントリー!$P48="","",個人エントリー!$P48)</f>
        <v/>
      </c>
      <c r="E87" s="512"/>
      <c r="F87" s="148" t="str">
        <f>IF(個人エントリー!$X48="","",個人エントリー!$X48)</f>
        <v/>
      </c>
      <c r="G87" s="168" t="str">
        <f>IF(個人エントリー!$V48="","",個人エントリー!$V48)</f>
        <v/>
      </c>
      <c r="H87" s="169" t="str">
        <f>IF(個人エントリー!$W48="","",個人エントリー!$W48)</f>
        <v/>
      </c>
      <c r="I87" s="180" t="str">
        <f>IF(個人エントリー!$K48="","",個人エントリー!$G48)</f>
        <v/>
      </c>
      <c r="J87" s="94" t="str">
        <f>IF(個人エントリー!$I48="","",個人エントリー!$F48)</f>
        <v/>
      </c>
      <c r="K87" s="95" t="str">
        <f>IF(個人エントリー!$I48="","",個人エントリー!$E48)</f>
        <v/>
      </c>
      <c r="L87" s="89" t="str">
        <f>IF(個人エントリー!$Y48="","",個人エントリー!$Y48)</f>
        <v/>
      </c>
      <c r="M87" s="148" t="str">
        <f>IF(個人エントリー!$Z48="","",個人エントリー!$Z48)</f>
        <v/>
      </c>
      <c r="N87" s="144" t="str">
        <f>IF(個人エントリー!$AA48="","",個人エントリー!$AA48)</f>
        <v/>
      </c>
      <c r="O87" s="151" t="str">
        <f>IF(個人エントリー!$AB48="","",個人エントリー!$AB48)</f>
        <v/>
      </c>
      <c r="P87" s="140" t="str">
        <f>IF(個人エントリー!$AC48="","",個人エントリー!$AC48)</f>
        <v/>
      </c>
    </row>
    <row r="88" spans="1:16" ht="24" customHeight="1" x14ac:dyDescent="0.25">
      <c r="A88" s="111">
        <v>44</v>
      </c>
      <c r="B88" s="140"/>
      <c r="C88" s="140" t="str">
        <f>IF(個人エントリー!$L49="","",個人エントリー!$L49&amp;個人エントリー!$M49&amp;個人エントリー!$N49)</f>
        <v/>
      </c>
      <c r="D88" s="511" t="str">
        <f>IF(個人エントリー!$P49="","",個人エントリー!$P49)</f>
        <v/>
      </c>
      <c r="E88" s="512"/>
      <c r="F88" s="148" t="str">
        <f>IF(個人エントリー!$X49="","",個人エントリー!$X49)</f>
        <v/>
      </c>
      <c r="G88" s="168" t="str">
        <f>IF(個人エントリー!$V49="","",個人エントリー!$V49)</f>
        <v/>
      </c>
      <c r="H88" s="169" t="str">
        <f>IF(個人エントリー!$W49="","",個人エントリー!$W49)</f>
        <v/>
      </c>
      <c r="I88" s="180" t="str">
        <f>IF(個人エントリー!$K49="","",個人エントリー!$G49)</f>
        <v/>
      </c>
      <c r="J88" s="94" t="str">
        <f>IF(個人エントリー!$I49="","",個人エントリー!$F49)</f>
        <v/>
      </c>
      <c r="K88" s="95" t="str">
        <f>IF(個人エントリー!$I49="","",個人エントリー!$E49)</f>
        <v/>
      </c>
      <c r="L88" s="89" t="str">
        <f>IF(個人エントリー!$Y49="","",個人エントリー!$Y49)</f>
        <v/>
      </c>
      <c r="M88" s="148" t="str">
        <f>IF(個人エントリー!$Z49="","",個人エントリー!$Z49)</f>
        <v/>
      </c>
      <c r="N88" s="144" t="str">
        <f>IF(個人エントリー!$AA49="","",個人エントリー!$AA49)</f>
        <v/>
      </c>
      <c r="O88" s="151" t="str">
        <f>IF(個人エントリー!$AB49="","",個人エントリー!$AB49)</f>
        <v/>
      </c>
      <c r="P88" s="140" t="str">
        <f>IF(個人エントリー!$AC49="","",個人エントリー!$AC49)</f>
        <v/>
      </c>
    </row>
    <row r="89" spans="1:16" ht="24" customHeight="1" x14ac:dyDescent="0.25">
      <c r="A89" s="111">
        <v>45</v>
      </c>
      <c r="B89" s="141"/>
      <c r="C89" s="141" t="str">
        <f>IF(個人エントリー!$L50="","",個人エントリー!$L50&amp;個人エントリー!$M50&amp;個人エントリー!$N50)</f>
        <v/>
      </c>
      <c r="D89" s="507" t="str">
        <f>IF(個人エントリー!$P50="","",個人エントリー!$P50)</f>
        <v/>
      </c>
      <c r="E89" s="508"/>
      <c r="F89" s="149" t="str">
        <f>IF(個人エントリー!$X50="","",個人エントリー!$X50)</f>
        <v/>
      </c>
      <c r="G89" s="170" t="str">
        <f>IF(個人エントリー!$V50="","",個人エントリー!$V50)</f>
        <v/>
      </c>
      <c r="H89" s="171" t="str">
        <f>IF(個人エントリー!$W50="","",個人エントリー!$W50)</f>
        <v/>
      </c>
      <c r="I89" s="181" t="str">
        <f>IF(個人エントリー!$K50="","",個人エントリー!$G50)</f>
        <v/>
      </c>
      <c r="J89" s="96" t="str">
        <f>IF(個人エントリー!$I50="","",個人エントリー!$F50)</f>
        <v/>
      </c>
      <c r="K89" s="97" t="str">
        <f>IF(個人エントリー!$I50="","",個人エントリー!$E50)</f>
        <v/>
      </c>
      <c r="L89" s="90" t="str">
        <f>IF(個人エントリー!$Y50="","",個人エントリー!$Y50)</f>
        <v/>
      </c>
      <c r="M89" s="149" t="str">
        <f>IF(個人エントリー!$Z50="","",個人エントリー!$Z50)</f>
        <v/>
      </c>
      <c r="N89" s="145" t="str">
        <f>IF(個人エントリー!$AA50="","",個人エントリー!$AA50)</f>
        <v/>
      </c>
      <c r="O89" s="152" t="str">
        <f>IF(個人エントリー!$AB50="","",個人エントリー!$AB50)</f>
        <v/>
      </c>
      <c r="P89" s="141" t="str">
        <f>IF(個人エントリー!$AC50="","",個人エントリー!$AC50)</f>
        <v/>
      </c>
    </row>
    <row r="90" spans="1:16" ht="24" customHeight="1" x14ac:dyDescent="0.25">
      <c r="A90" s="1" t="s">
        <v>36</v>
      </c>
      <c r="K90" s="1" t="s">
        <v>624</v>
      </c>
    </row>
    <row r="91" spans="1:16" ht="24" customHeight="1" x14ac:dyDescent="0.25">
      <c r="A91" s="8" t="s">
        <v>37</v>
      </c>
      <c r="O91" s="8" t="s">
        <v>38</v>
      </c>
    </row>
    <row r="92" spans="1:16" ht="24" customHeight="1" thickBot="1" x14ac:dyDescent="0.3">
      <c r="A92" s="115"/>
      <c r="B92" s="42" t="str">
        <f>IF(基本データ!$C$9="","",基本データ!$C$9)</f>
        <v>府小学生丹後予(非公認)</v>
      </c>
      <c r="C92" s="16"/>
      <c r="D92" s="16"/>
      <c r="E92" s="16"/>
      <c r="F92" s="16"/>
      <c r="G92" s="16"/>
      <c r="H92" s="16"/>
      <c r="I92" s="183"/>
      <c r="J92" s="17"/>
      <c r="K92" s="16"/>
      <c r="L92" s="16"/>
      <c r="M92" s="16" t="s">
        <v>617</v>
      </c>
      <c r="N92" s="16"/>
      <c r="O92" s="518" t="str">
        <f>IF(基本データ!$J$5="","",基本データ!$J$5)</f>
        <v/>
      </c>
      <c r="P92" s="518"/>
    </row>
    <row r="93" spans="1:16" ht="24" customHeight="1" x14ac:dyDescent="0.25"/>
    <row r="94" spans="1:16" ht="24" customHeight="1" x14ac:dyDescent="0.25">
      <c r="B94" s="13" t="s">
        <v>47</v>
      </c>
      <c r="C94" s="13" t="s">
        <v>48</v>
      </c>
      <c r="D94" s="479" t="s">
        <v>98</v>
      </c>
      <c r="E94" s="515"/>
      <c r="F94" s="14" t="s">
        <v>587</v>
      </c>
      <c r="G94" s="88" t="s">
        <v>1384</v>
      </c>
      <c r="H94" s="15" t="s">
        <v>584</v>
      </c>
      <c r="I94" s="178" t="s">
        <v>913</v>
      </c>
      <c r="J94" s="13" t="s">
        <v>1382</v>
      </c>
      <c r="K94" s="43" t="s">
        <v>1383</v>
      </c>
      <c r="L94" s="479" t="s">
        <v>97</v>
      </c>
      <c r="M94" s="533"/>
      <c r="N94" s="533"/>
      <c r="O94" s="43" t="s">
        <v>564</v>
      </c>
      <c r="P94" s="13" t="s">
        <v>1395</v>
      </c>
    </row>
    <row r="95" spans="1:16" ht="24" customHeight="1" x14ac:dyDescent="0.25">
      <c r="A95" s="111">
        <v>46</v>
      </c>
      <c r="B95" s="139"/>
      <c r="C95" s="139" t="str">
        <f>IF(個人エントリー!$L51="","",個人エントリー!$L51&amp;個人エントリー!$M51&amp;個人エントリー!$N51)</f>
        <v/>
      </c>
      <c r="D95" s="509" t="str">
        <f>IF(個人エントリー!$P51="","",個人エントリー!$P51)</f>
        <v/>
      </c>
      <c r="E95" s="510"/>
      <c r="F95" s="147" t="str">
        <f>IF(個人エントリー!$X51="","",個人エントリー!$X51)</f>
        <v/>
      </c>
      <c r="G95" s="164" t="str">
        <f>IF(個人エントリー!$V51="","",個人エントリー!$V51)</f>
        <v/>
      </c>
      <c r="H95" s="165" t="str">
        <f>IF(個人エントリー!$W51="","",個人エントリー!$W51)</f>
        <v/>
      </c>
      <c r="I95" s="179" t="str">
        <f>IF(個人エントリー!$K51="","",個人エントリー!$G51)</f>
        <v/>
      </c>
      <c r="J95" s="92" t="str">
        <f>IF(個人エントリー!$I51="","",個人エントリー!$F51)</f>
        <v/>
      </c>
      <c r="K95" s="93" t="str">
        <f>IF(個人エントリー!$I51="","",個人エントリー!$E51)</f>
        <v/>
      </c>
      <c r="L95" s="102" t="str">
        <f>IF(個人エントリー!$Y51="","",個人エントリー!$Y51)</f>
        <v/>
      </c>
      <c r="M95" s="147" t="str">
        <f>IF(個人エントリー!$Z51="","",個人エントリー!$Z51)</f>
        <v/>
      </c>
      <c r="N95" s="143" t="str">
        <f>IF(個人エントリー!$AA51="","",個人エントリー!$AA51)</f>
        <v/>
      </c>
      <c r="O95" s="166" t="str">
        <f>IF(個人エントリー!$AB51="","",個人エントリー!$AB51)</f>
        <v/>
      </c>
      <c r="P95" s="167" t="str">
        <f>IF(個人エントリー!$AC51="","",個人エントリー!$AC51)</f>
        <v/>
      </c>
    </row>
    <row r="96" spans="1:16" ht="24" customHeight="1" x14ac:dyDescent="0.25">
      <c r="A96" s="111">
        <v>47</v>
      </c>
      <c r="B96" s="140"/>
      <c r="C96" s="140" t="str">
        <f>IF(個人エントリー!$L52="","",個人エントリー!$L52&amp;個人エントリー!$M52&amp;個人エントリー!$N52)</f>
        <v/>
      </c>
      <c r="D96" s="511" t="str">
        <f>IF(個人エントリー!$P52="","",個人エントリー!$P52)</f>
        <v/>
      </c>
      <c r="E96" s="512"/>
      <c r="F96" s="148" t="str">
        <f>IF(個人エントリー!$X52="","",個人エントリー!$X52)</f>
        <v/>
      </c>
      <c r="G96" s="168" t="str">
        <f>IF(個人エントリー!$V52="","",個人エントリー!$V52)</f>
        <v/>
      </c>
      <c r="H96" s="169" t="str">
        <f>IF(個人エントリー!$W52="","",個人エントリー!$W52)</f>
        <v/>
      </c>
      <c r="I96" s="180" t="str">
        <f>IF(個人エントリー!$K52="","",個人エントリー!$G52)</f>
        <v/>
      </c>
      <c r="J96" s="94" t="str">
        <f>IF(個人エントリー!$I52="","",個人エントリー!$F52)</f>
        <v/>
      </c>
      <c r="K96" s="95" t="str">
        <f>IF(個人エントリー!$I52="","",個人エントリー!$E52)</f>
        <v/>
      </c>
      <c r="L96" s="89" t="str">
        <f>IF(個人エントリー!$Y52="","",個人エントリー!$Y52)</f>
        <v/>
      </c>
      <c r="M96" s="148" t="str">
        <f>IF(個人エントリー!$Z52="","",個人エントリー!$Z52)</f>
        <v/>
      </c>
      <c r="N96" s="144" t="str">
        <f>IF(個人エントリー!$AA52="","",個人エントリー!$AA52)</f>
        <v/>
      </c>
      <c r="O96" s="151" t="str">
        <f>IF(個人エントリー!$AB52="","",個人エントリー!$AB52)</f>
        <v/>
      </c>
      <c r="P96" s="140" t="str">
        <f>IF(個人エントリー!$AC52="","",個人エントリー!$AC52)</f>
        <v/>
      </c>
    </row>
    <row r="97" spans="1:16" ht="24" customHeight="1" x14ac:dyDescent="0.25">
      <c r="A97" s="111">
        <v>48</v>
      </c>
      <c r="B97" s="140"/>
      <c r="C97" s="140" t="str">
        <f>IF(個人エントリー!$L53="","",個人エントリー!$L53&amp;個人エントリー!$M53&amp;個人エントリー!$N53)</f>
        <v/>
      </c>
      <c r="D97" s="511" t="str">
        <f>IF(個人エントリー!$P53="","",個人エントリー!$P53)</f>
        <v/>
      </c>
      <c r="E97" s="512"/>
      <c r="F97" s="148" t="str">
        <f>IF(個人エントリー!$X53="","",個人エントリー!$X53)</f>
        <v/>
      </c>
      <c r="G97" s="168" t="str">
        <f>IF(個人エントリー!$V53="","",個人エントリー!$V53)</f>
        <v/>
      </c>
      <c r="H97" s="169" t="str">
        <f>IF(個人エントリー!$W53="","",個人エントリー!$W53)</f>
        <v/>
      </c>
      <c r="I97" s="180" t="str">
        <f>IF(個人エントリー!$K53="","",個人エントリー!$G53)</f>
        <v/>
      </c>
      <c r="J97" s="94" t="str">
        <f>IF(個人エントリー!$I53="","",個人エントリー!$F53)</f>
        <v/>
      </c>
      <c r="K97" s="95" t="str">
        <f>IF(個人エントリー!$I53="","",個人エントリー!$E53)</f>
        <v/>
      </c>
      <c r="L97" s="89" t="str">
        <f>IF(個人エントリー!$Y53="","",個人エントリー!$Y53)</f>
        <v/>
      </c>
      <c r="M97" s="148" t="str">
        <f>IF(個人エントリー!$Z53="","",個人エントリー!$Z53)</f>
        <v/>
      </c>
      <c r="N97" s="144" t="str">
        <f>IF(個人エントリー!$AA53="","",個人エントリー!$AA53)</f>
        <v/>
      </c>
      <c r="O97" s="151" t="str">
        <f>IF(個人エントリー!$AB53="","",個人エントリー!$AB53)</f>
        <v/>
      </c>
      <c r="P97" s="140" t="str">
        <f>IF(個人エントリー!$AC53="","",個人エントリー!$AC53)</f>
        <v/>
      </c>
    </row>
    <row r="98" spans="1:16" ht="24" customHeight="1" x14ac:dyDescent="0.25">
      <c r="A98" s="111">
        <v>49</v>
      </c>
      <c r="B98" s="140"/>
      <c r="C98" s="140" t="str">
        <f>IF(個人エントリー!$L54="","",個人エントリー!$L54&amp;個人エントリー!$M54&amp;個人エントリー!$N54)</f>
        <v/>
      </c>
      <c r="D98" s="511" t="str">
        <f>IF(個人エントリー!$P54="","",個人エントリー!$P54)</f>
        <v/>
      </c>
      <c r="E98" s="512"/>
      <c r="F98" s="148" t="str">
        <f>IF(個人エントリー!$X54="","",個人エントリー!$X54)</f>
        <v/>
      </c>
      <c r="G98" s="168" t="str">
        <f>IF(個人エントリー!$V54="","",個人エントリー!$V54)</f>
        <v/>
      </c>
      <c r="H98" s="169" t="str">
        <f>IF(個人エントリー!$W54="","",個人エントリー!$W54)</f>
        <v/>
      </c>
      <c r="I98" s="180" t="str">
        <f>IF(個人エントリー!$K54="","",個人エントリー!$G54)</f>
        <v/>
      </c>
      <c r="J98" s="94" t="str">
        <f>IF(個人エントリー!$I54="","",個人エントリー!$F54)</f>
        <v/>
      </c>
      <c r="K98" s="95" t="str">
        <f>IF(個人エントリー!$I54="","",個人エントリー!$E54)</f>
        <v/>
      </c>
      <c r="L98" s="89" t="str">
        <f>IF(個人エントリー!$Y54="","",個人エントリー!$Y54)</f>
        <v/>
      </c>
      <c r="M98" s="148" t="str">
        <f>IF(個人エントリー!$Z54="","",個人エントリー!$Z54)</f>
        <v/>
      </c>
      <c r="N98" s="144" t="str">
        <f>IF(個人エントリー!$AA54="","",個人エントリー!$AA54)</f>
        <v/>
      </c>
      <c r="O98" s="151" t="str">
        <f>IF(個人エントリー!$AB54="","",個人エントリー!$AB54)</f>
        <v/>
      </c>
      <c r="P98" s="140" t="str">
        <f>IF(個人エントリー!$AC54="","",個人エントリー!$AC54)</f>
        <v/>
      </c>
    </row>
    <row r="99" spans="1:16" ht="24" customHeight="1" x14ac:dyDescent="0.25">
      <c r="A99" s="111">
        <v>50</v>
      </c>
      <c r="B99" s="141"/>
      <c r="C99" s="141" t="str">
        <f>IF(個人エントリー!$L55="","",個人エントリー!$L55&amp;個人エントリー!$M55&amp;個人エントリー!$N55)</f>
        <v/>
      </c>
      <c r="D99" s="507" t="str">
        <f>IF(個人エントリー!$P55="","",個人エントリー!$P55)</f>
        <v/>
      </c>
      <c r="E99" s="508"/>
      <c r="F99" s="149" t="str">
        <f>IF(個人エントリー!$X55="","",個人エントリー!$X55)</f>
        <v/>
      </c>
      <c r="G99" s="170" t="str">
        <f>IF(個人エントリー!$V55="","",個人エントリー!$V55)</f>
        <v/>
      </c>
      <c r="H99" s="171" t="str">
        <f>IF(個人エントリー!$W55="","",個人エントリー!$W55)</f>
        <v/>
      </c>
      <c r="I99" s="181" t="str">
        <f>IF(個人エントリー!$K55="","",個人エントリー!$G55)</f>
        <v/>
      </c>
      <c r="J99" s="96" t="str">
        <f>IF(個人エントリー!$I55="","",個人エントリー!$F55)</f>
        <v/>
      </c>
      <c r="K99" s="97" t="str">
        <f>IF(個人エントリー!$I55="","",個人エントリー!$E55)</f>
        <v/>
      </c>
      <c r="L99" s="90" t="str">
        <f>IF(個人エントリー!$Y55="","",個人エントリー!$Y55)</f>
        <v/>
      </c>
      <c r="M99" s="149" t="str">
        <f>IF(個人エントリー!$Z55="","",個人エントリー!$Z55)</f>
        <v/>
      </c>
      <c r="N99" s="145" t="str">
        <f>IF(個人エントリー!$AA55="","",個人エントリー!$AA55)</f>
        <v/>
      </c>
      <c r="O99" s="152" t="str">
        <f>IF(個人エントリー!$AB55="","",個人エントリー!$AB55)</f>
        <v/>
      </c>
      <c r="P99" s="141" t="str">
        <f>IF(個人エントリー!$AC55="","",個人エントリー!$AC55)</f>
        <v/>
      </c>
    </row>
    <row r="100" spans="1:16" ht="24" customHeight="1" x14ac:dyDescent="0.25">
      <c r="A100" s="111">
        <v>51</v>
      </c>
      <c r="B100" s="142"/>
      <c r="C100" s="142" t="str">
        <f>IF(個人エントリー!$L56="","",個人エントリー!$L56&amp;個人エントリー!$M56&amp;個人エントリー!$N56)</f>
        <v/>
      </c>
      <c r="D100" s="509" t="str">
        <f>IF(個人エントリー!$P56="","",個人エントリー!$P56)</f>
        <v/>
      </c>
      <c r="E100" s="510"/>
      <c r="F100" s="150" t="str">
        <f>IF(個人エントリー!$X56="","",個人エントリー!$X56)</f>
        <v/>
      </c>
      <c r="G100" s="172" t="str">
        <f>IF(個人エントリー!$V56="","",個人エントリー!$V56)</f>
        <v/>
      </c>
      <c r="H100" s="173" t="str">
        <f>IF(個人エントリー!$W56="","",個人エントリー!$W56)</f>
        <v/>
      </c>
      <c r="I100" s="182" t="str">
        <f>IF(個人エントリー!$K56="","",個人エントリー!$G56)</f>
        <v/>
      </c>
      <c r="J100" s="98" t="str">
        <f>IF(個人エントリー!$I56="","",個人エントリー!$F56)</f>
        <v/>
      </c>
      <c r="K100" s="99" t="str">
        <f>IF(個人エントリー!$I56="","",個人エントリー!$E56)</f>
        <v/>
      </c>
      <c r="L100" s="91" t="str">
        <f>IF(個人エントリー!$Y56="","",個人エントリー!$Y56)</f>
        <v/>
      </c>
      <c r="M100" s="150" t="str">
        <f>IF(個人エントリー!$Z56="","",個人エントリー!$Z56)</f>
        <v/>
      </c>
      <c r="N100" s="146" t="str">
        <f>IF(個人エントリー!$AA56="","",個人エントリー!$AA56)</f>
        <v/>
      </c>
      <c r="O100" s="174" t="str">
        <f>IF(個人エントリー!$AB56="","",個人エントリー!$AB56)</f>
        <v/>
      </c>
      <c r="P100" s="142" t="str">
        <f>IF(個人エントリー!$AC56="","",個人エントリー!$AC56)</f>
        <v/>
      </c>
    </row>
    <row r="101" spans="1:16" ht="24" customHeight="1" x14ac:dyDescent="0.25">
      <c r="A101" s="111">
        <v>52</v>
      </c>
      <c r="B101" s="140"/>
      <c r="C101" s="140" t="str">
        <f>IF(個人エントリー!$L57="","",個人エントリー!$L57&amp;個人エントリー!$M57&amp;個人エントリー!$N57)</f>
        <v/>
      </c>
      <c r="D101" s="511" t="str">
        <f>IF(個人エントリー!$P57="","",個人エントリー!$P57)</f>
        <v/>
      </c>
      <c r="E101" s="512"/>
      <c r="F101" s="148" t="str">
        <f>IF(個人エントリー!$X57="","",個人エントリー!$X57)</f>
        <v/>
      </c>
      <c r="G101" s="168" t="str">
        <f>IF(個人エントリー!$V57="","",個人エントリー!$V57)</f>
        <v/>
      </c>
      <c r="H101" s="169" t="str">
        <f>IF(個人エントリー!$W57="","",個人エントリー!$W57)</f>
        <v/>
      </c>
      <c r="I101" s="180" t="str">
        <f>IF(個人エントリー!$K57="","",個人エントリー!$G57)</f>
        <v/>
      </c>
      <c r="J101" s="94" t="str">
        <f>IF(個人エントリー!$I57="","",個人エントリー!$F57)</f>
        <v/>
      </c>
      <c r="K101" s="95" t="str">
        <f>IF(個人エントリー!$I57="","",個人エントリー!$E57)</f>
        <v/>
      </c>
      <c r="L101" s="89" t="str">
        <f>IF(個人エントリー!$Y57="","",個人エントリー!$Y57)</f>
        <v/>
      </c>
      <c r="M101" s="148" t="str">
        <f>IF(個人エントリー!$Z57="","",個人エントリー!$Z57)</f>
        <v/>
      </c>
      <c r="N101" s="144" t="str">
        <f>IF(個人エントリー!$AA57="","",個人エントリー!$AA57)</f>
        <v/>
      </c>
      <c r="O101" s="151" t="str">
        <f>IF(個人エントリー!$AB57="","",個人エントリー!$AB57)</f>
        <v/>
      </c>
      <c r="P101" s="140" t="str">
        <f>IF(個人エントリー!$AC57="","",個人エントリー!$AC57)</f>
        <v/>
      </c>
    </row>
    <row r="102" spans="1:16" ht="24" customHeight="1" x14ac:dyDescent="0.25">
      <c r="A102" s="111">
        <v>53</v>
      </c>
      <c r="B102" s="140"/>
      <c r="C102" s="140" t="str">
        <f>IF(個人エントリー!$L58="","",個人エントリー!$L58&amp;個人エントリー!$M58&amp;個人エントリー!$N58)</f>
        <v/>
      </c>
      <c r="D102" s="511" t="str">
        <f>IF(個人エントリー!$P58="","",個人エントリー!$P58)</f>
        <v/>
      </c>
      <c r="E102" s="512"/>
      <c r="F102" s="148" t="str">
        <f>IF(個人エントリー!$X58="","",個人エントリー!$X58)</f>
        <v/>
      </c>
      <c r="G102" s="168" t="str">
        <f>IF(個人エントリー!$V58="","",個人エントリー!$V58)</f>
        <v/>
      </c>
      <c r="H102" s="169" t="str">
        <f>IF(個人エントリー!$W58="","",個人エントリー!$W58)</f>
        <v/>
      </c>
      <c r="I102" s="180" t="str">
        <f>IF(個人エントリー!$K58="","",個人エントリー!$G58)</f>
        <v/>
      </c>
      <c r="J102" s="94" t="str">
        <f>IF(個人エントリー!$I58="","",個人エントリー!$F58)</f>
        <v/>
      </c>
      <c r="K102" s="95" t="str">
        <f>IF(個人エントリー!$I58="","",個人エントリー!$E58)</f>
        <v/>
      </c>
      <c r="L102" s="89" t="str">
        <f>IF(個人エントリー!$Y58="","",個人エントリー!$Y58)</f>
        <v/>
      </c>
      <c r="M102" s="148" t="str">
        <f>IF(個人エントリー!$Z58="","",個人エントリー!$Z58)</f>
        <v/>
      </c>
      <c r="N102" s="144" t="str">
        <f>IF(個人エントリー!$AA58="","",個人エントリー!$AA58)</f>
        <v/>
      </c>
      <c r="O102" s="151" t="str">
        <f>IF(個人エントリー!$AB58="","",個人エントリー!$AB58)</f>
        <v/>
      </c>
      <c r="P102" s="140" t="str">
        <f>IF(個人エントリー!$AC58="","",個人エントリー!$AC58)</f>
        <v/>
      </c>
    </row>
    <row r="103" spans="1:16" ht="24" customHeight="1" x14ac:dyDescent="0.25">
      <c r="A103" s="111">
        <v>54</v>
      </c>
      <c r="B103" s="140"/>
      <c r="C103" s="140" t="str">
        <f>IF(個人エントリー!$L59="","",個人エントリー!$L59&amp;個人エントリー!$M59&amp;個人エントリー!$N59)</f>
        <v/>
      </c>
      <c r="D103" s="511" t="str">
        <f>IF(個人エントリー!$P59="","",個人エントリー!$P59)</f>
        <v/>
      </c>
      <c r="E103" s="512"/>
      <c r="F103" s="148" t="str">
        <f>IF(個人エントリー!$X59="","",個人エントリー!$X59)</f>
        <v/>
      </c>
      <c r="G103" s="168" t="str">
        <f>IF(個人エントリー!$V59="","",個人エントリー!$V59)</f>
        <v/>
      </c>
      <c r="H103" s="169" t="str">
        <f>IF(個人エントリー!$W59="","",個人エントリー!$W59)</f>
        <v/>
      </c>
      <c r="I103" s="180" t="str">
        <f>IF(個人エントリー!$K59="","",個人エントリー!$G59)</f>
        <v/>
      </c>
      <c r="J103" s="94" t="str">
        <f>IF(個人エントリー!$I59="","",個人エントリー!$F59)</f>
        <v/>
      </c>
      <c r="K103" s="95" t="str">
        <f>IF(個人エントリー!$I59="","",個人エントリー!$E59)</f>
        <v/>
      </c>
      <c r="L103" s="89" t="str">
        <f>IF(個人エントリー!$Y59="","",個人エントリー!$Y59)</f>
        <v/>
      </c>
      <c r="M103" s="148" t="str">
        <f>IF(個人エントリー!$Z59="","",個人エントリー!$Z59)</f>
        <v/>
      </c>
      <c r="N103" s="144" t="str">
        <f>IF(個人エントリー!$AA59="","",個人エントリー!$AA59)</f>
        <v/>
      </c>
      <c r="O103" s="151" t="str">
        <f>IF(個人エントリー!$AB59="","",個人エントリー!$AB59)</f>
        <v/>
      </c>
      <c r="P103" s="140" t="str">
        <f>IF(個人エントリー!$AC59="","",個人エントリー!$AC59)</f>
        <v/>
      </c>
    </row>
    <row r="104" spans="1:16" ht="24" customHeight="1" x14ac:dyDescent="0.25">
      <c r="A104" s="111">
        <v>55</v>
      </c>
      <c r="B104" s="141"/>
      <c r="C104" s="141" t="str">
        <f>IF(個人エントリー!$L60="","",個人エントリー!$L60&amp;個人エントリー!$M60&amp;個人エントリー!$N60)</f>
        <v/>
      </c>
      <c r="D104" s="507" t="str">
        <f>IF(個人エントリー!$P60="","",個人エントリー!$P60)</f>
        <v/>
      </c>
      <c r="E104" s="508"/>
      <c r="F104" s="149" t="str">
        <f>IF(個人エントリー!$X60="","",個人エントリー!$X60)</f>
        <v/>
      </c>
      <c r="G104" s="170" t="str">
        <f>IF(個人エントリー!$V60="","",個人エントリー!$V60)</f>
        <v/>
      </c>
      <c r="H104" s="171" t="str">
        <f>IF(個人エントリー!$W60="","",個人エントリー!$W60)</f>
        <v/>
      </c>
      <c r="I104" s="181" t="str">
        <f>IF(個人エントリー!$K60="","",個人エントリー!$G60)</f>
        <v/>
      </c>
      <c r="J104" s="96" t="str">
        <f>IF(個人エントリー!$I60="","",個人エントリー!$F60)</f>
        <v/>
      </c>
      <c r="K104" s="97" t="str">
        <f>IF(個人エントリー!$I60="","",個人エントリー!$E60)</f>
        <v/>
      </c>
      <c r="L104" s="90" t="str">
        <f>IF(個人エントリー!$Y60="","",個人エントリー!$Y60)</f>
        <v/>
      </c>
      <c r="M104" s="149" t="str">
        <f>IF(個人エントリー!$Z60="","",個人エントリー!$Z60)</f>
        <v/>
      </c>
      <c r="N104" s="145" t="str">
        <f>IF(個人エントリー!$AA60="","",個人エントリー!$AA60)</f>
        <v/>
      </c>
      <c r="O104" s="152" t="str">
        <f>IF(個人エントリー!$AB60="","",個人エントリー!$AB60)</f>
        <v/>
      </c>
      <c r="P104" s="141" t="str">
        <f>IF(個人エントリー!$AC60="","",個人エントリー!$AC60)</f>
        <v/>
      </c>
    </row>
    <row r="105" spans="1:16" ht="24" customHeight="1" x14ac:dyDescent="0.25">
      <c r="A105" s="111">
        <v>56</v>
      </c>
      <c r="B105" s="139"/>
      <c r="C105" s="139" t="str">
        <f>IF(個人エントリー!$L61="","",個人エントリー!$L61&amp;個人エントリー!$M61&amp;個人エントリー!$N61)</f>
        <v/>
      </c>
      <c r="D105" s="509" t="str">
        <f>IF(個人エントリー!$P61="","",個人エントリー!$P61)</f>
        <v/>
      </c>
      <c r="E105" s="510"/>
      <c r="F105" s="147" t="str">
        <f>IF(個人エントリー!$X61="","",個人エントリー!$X61)</f>
        <v/>
      </c>
      <c r="G105" s="164" t="str">
        <f>IF(個人エントリー!$V61="","",個人エントリー!$V61)</f>
        <v/>
      </c>
      <c r="H105" s="165" t="str">
        <f>IF(個人エントリー!$W61="","",個人エントリー!$W61)</f>
        <v/>
      </c>
      <c r="I105" s="179" t="str">
        <f>IF(個人エントリー!$K61="","",個人エントリー!$G61)</f>
        <v/>
      </c>
      <c r="J105" s="92" t="str">
        <f>IF(個人エントリー!$I61="","",個人エントリー!$F61)</f>
        <v/>
      </c>
      <c r="K105" s="93" t="str">
        <f>IF(個人エントリー!$I61="","",個人エントリー!$E61)</f>
        <v/>
      </c>
      <c r="L105" s="102" t="str">
        <f>IF(個人エントリー!$Y61="","",個人エントリー!$Y61)</f>
        <v/>
      </c>
      <c r="M105" s="147" t="str">
        <f>IF(個人エントリー!$Z61="","",個人エントリー!$Z61)</f>
        <v/>
      </c>
      <c r="N105" s="143" t="str">
        <f>IF(個人エントリー!$AA61="","",個人エントリー!$AA61)</f>
        <v/>
      </c>
      <c r="O105" s="166" t="str">
        <f>IF(個人エントリー!$AB61="","",個人エントリー!$AB61)</f>
        <v/>
      </c>
      <c r="P105" s="167" t="str">
        <f>IF(個人エントリー!$AC61="","",個人エントリー!$AC61)</f>
        <v/>
      </c>
    </row>
    <row r="106" spans="1:16" ht="24" customHeight="1" x14ac:dyDescent="0.25">
      <c r="A106" s="111">
        <v>57</v>
      </c>
      <c r="B106" s="140"/>
      <c r="C106" s="140" t="str">
        <f>IF(個人エントリー!$L62="","",個人エントリー!$L62&amp;個人エントリー!$M62&amp;個人エントリー!$N62)</f>
        <v/>
      </c>
      <c r="D106" s="511" t="str">
        <f>IF(個人エントリー!$P62="","",個人エントリー!$P62)</f>
        <v/>
      </c>
      <c r="E106" s="512"/>
      <c r="F106" s="148" t="str">
        <f>IF(個人エントリー!$X62="","",個人エントリー!$X62)</f>
        <v/>
      </c>
      <c r="G106" s="168" t="str">
        <f>IF(個人エントリー!$V62="","",個人エントリー!$V62)</f>
        <v/>
      </c>
      <c r="H106" s="169" t="str">
        <f>IF(個人エントリー!$W62="","",個人エントリー!$W62)</f>
        <v/>
      </c>
      <c r="I106" s="180" t="str">
        <f>IF(個人エントリー!$K62="","",個人エントリー!$G62)</f>
        <v/>
      </c>
      <c r="J106" s="94" t="str">
        <f>IF(個人エントリー!$I62="","",個人エントリー!$F62)</f>
        <v/>
      </c>
      <c r="K106" s="95" t="str">
        <f>IF(個人エントリー!$I62="","",個人エントリー!$E62)</f>
        <v/>
      </c>
      <c r="L106" s="89" t="str">
        <f>IF(個人エントリー!$Y62="","",個人エントリー!$Y62)</f>
        <v/>
      </c>
      <c r="M106" s="148" t="str">
        <f>IF(個人エントリー!$Z62="","",個人エントリー!$Z62)</f>
        <v/>
      </c>
      <c r="N106" s="144" t="str">
        <f>IF(個人エントリー!$AA62="","",個人エントリー!$AA62)</f>
        <v/>
      </c>
      <c r="O106" s="151" t="str">
        <f>IF(個人エントリー!$AB62="","",個人エントリー!$AB62)</f>
        <v/>
      </c>
      <c r="P106" s="140" t="str">
        <f>IF(個人エントリー!$AC62="","",個人エントリー!$AC62)</f>
        <v/>
      </c>
    </row>
    <row r="107" spans="1:16" ht="24" customHeight="1" x14ac:dyDescent="0.25">
      <c r="A107" s="111">
        <v>58</v>
      </c>
      <c r="B107" s="140"/>
      <c r="C107" s="140" t="str">
        <f>IF(個人エントリー!$L63="","",個人エントリー!$L63&amp;個人エントリー!$M63&amp;個人エントリー!$N63)</f>
        <v/>
      </c>
      <c r="D107" s="511" t="str">
        <f>IF(個人エントリー!$P63="","",個人エントリー!$P63)</f>
        <v/>
      </c>
      <c r="E107" s="512"/>
      <c r="F107" s="148" t="str">
        <f>IF(個人エントリー!$X63="","",個人エントリー!$X63)</f>
        <v/>
      </c>
      <c r="G107" s="168" t="str">
        <f>IF(個人エントリー!$V63="","",個人エントリー!$V63)</f>
        <v/>
      </c>
      <c r="H107" s="169" t="str">
        <f>IF(個人エントリー!$W63="","",個人エントリー!$W63)</f>
        <v/>
      </c>
      <c r="I107" s="180" t="str">
        <f>IF(個人エントリー!$K63="","",個人エントリー!$G63)</f>
        <v/>
      </c>
      <c r="J107" s="94" t="str">
        <f>IF(個人エントリー!$I63="","",個人エントリー!$F63)</f>
        <v/>
      </c>
      <c r="K107" s="95" t="str">
        <f>IF(個人エントリー!$I63="","",個人エントリー!$E63)</f>
        <v/>
      </c>
      <c r="L107" s="89" t="str">
        <f>IF(個人エントリー!$Y63="","",個人エントリー!$Y63)</f>
        <v/>
      </c>
      <c r="M107" s="148" t="str">
        <f>IF(個人エントリー!$Z63="","",個人エントリー!$Z63)</f>
        <v/>
      </c>
      <c r="N107" s="144" t="str">
        <f>IF(個人エントリー!$AA63="","",個人エントリー!$AA63)</f>
        <v/>
      </c>
      <c r="O107" s="151" t="str">
        <f>IF(個人エントリー!$AB63="","",個人エントリー!$AB63)</f>
        <v/>
      </c>
      <c r="P107" s="140" t="str">
        <f>IF(個人エントリー!$AC63="","",個人エントリー!$AC63)</f>
        <v/>
      </c>
    </row>
    <row r="108" spans="1:16" ht="24" customHeight="1" x14ac:dyDescent="0.25">
      <c r="A108" s="111">
        <v>59</v>
      </c>
      <c r="B108" s="140"/>
      <c r="C108" s="140" t="str">
        <f>IF(個人エントリー!$L64="","",個人エントリー!$L64&amp;個人エントリー!$M64&amp;個人エントリー!$N64)</f>
        <v/>
      </c>
      <c r="D108" s="511" t="str">
        <f>IF(個人エントリー!$P64="","",個人エントリー!$P64)</f>
        <v/>
      </c>
      <c r="E108" s="512"/>
      <c r="F108" s="148" t="str">
        <f>IF(個人エントリー!$X64="","",個人エントリー!$X64)</f>
        <v/>
      </c>
      <c r="G108" s="168" t="str">
        <f>IF(個人エントリー!$V64="","",個人エントリー!$V64)</f>
        <v/>
      </c>
      <c r="H108" s="169" t="str">
        <f>IF(個人エントリー!$W64="","",個人エントリー!$W64)</f>
        <v/>
      </c>
      <c r="I108" s="180" t="str">
        <f>IF(個人エントリー!$K64="","",個人エントリー!$G64)</f>
        <v/>
      </c>
      <c r="J108" s="94" t="str">
        <f>IF(個人エントリー!$I64="","",個人エントリー!$F64)</f>
        <v/>
      </c>
      <c r="K108" s="95" t="str">
        <f>IF(個人エントリー!$I64="","",個人エントリー!$E64)</f>
        <v/>
      </c>
      <c r="L108" s="89" t="str">
        <f>IF(個人エントリー!$Y64="","",個人エントリー!$Y64)</f>
        <v/>
      </c>
      <c r="M108" s="148" t="str">
        <f>IF(個人エントリー!$Z64="","",個人エントリー!$Z64)</f>
        <v/>
      </c>
      <c r="N108" s="144" t="str">
        <f>IF(個人エントリー!$AA64="","",個人エントリー!$AA64)</f>
        <v/>
      </c>
      <c r="O108" s="151" t="str">
        <f>IF(個人エントリー!$AB64="","",個人エントリー!$AB64)</f>
        <v/>
      </c>
      <c r="P108" s="140" t="str">
        <f>IF(個人エントリー!$AC64="","",個人エントリー!$AC64)</f>
        <v/>
      </c>
    </row>
    <row r="109" spans="1:16" ht="24" customHeight="1" x14ac:dyDescent="0.25">
      <c r="A109" s="111">
        <v>60</v>
      </c>
      <c r="B109" s="141"/>
      <c r="C109" s="141" t="str">
        <f>IF(個人エントリー!$L65="","",個人エントリー!$L65&amp;個人エントリー!$M65&amp;個人エントリー!$N65)</f>
        <v/>
      </c>
      <c r="D109" s="507" t="str">
        <f>IF(個人エントリー!$P65="","",個人エントリー!$P65)</f>
        <v/>
      </c>
      <c r="E109" s="508"/>
      <c r="F109" s="149" t="str">
        <f>IF(個人エントリー!$X65="","",個人エントリー!$X65)</f>
        <v/>
      </c>
      <c r="G109" s="170" t="str">
        <f>IF(個人エントリー!$V65="","",個人エントリー!$V65)</f>
        <v/>
      </c>
      <c r="H109" s="171" t="str">
        <f>IF(個人エントリー!$W65="","",個人エントリー!$W65)</f>
        <v/>
      </c>
      <c r="I109" s="181" t="str">
        <f>IF(個人エントリー!$K65="","",個人エントリー!$G65)</f>
        <v/>
      </c>
      <c r="J109" s="96" t="str">
        <f>IF(個人エントリー!$I65="","",個人エントリー!$F65)</f>
        <v/>
      </c>
      <c r="K109" s="97" t="str">
        <f>IF(個人エントリー!$I65="","",個人エントリー!$E65)</f>
        <v/>
      </c>
      <c r="L109" s="90" t="str">
        <f>IF(個人エントリー!$Y65="","",個人エントリー!$Y65)</f>
        <v/>
      </c>
      <c r="M109" s="149" t="str">
        <f>IF(個人エントリー!$Z65="","",個人エントリー!$Z65)</f>
        <v/>
      </c>
      <c r="N109" s="145" t="str">
        <f>IF(個人エントリー!$AA65="","",個人エントリー!$AA65)</f>
        <v/>
      </c>
      <c r="O109" s="152" t="str">
        <f>IF(個人エントリー!$AB65="","",個人エントリー!$AB65)</f>
        <v/>
      </c>
      <c r="P109" s="141" t="str">
        <f>IF(個人エントリー!$AC65="","",個人エントリー!$AC65)</f>
        <v/>
      </c>
    </row>
    <row r="110" spans="1:16" ht="24" customHeight="1" x14ac:dyDescent="0.25">
      <c r="A110" s="111">
        <v>61</v>
      </c>
      <c r="B110" s="142"/>
      <c r="C110" s="142" t="str">
        <f>IF(個人エントリー!$L66="","",個人エントリー!$L66&amp;個人エントリー!$M66&amp;個人エントリー!$N66)</f>
        <v/>
      </c>
      <c r="D110" s="509" t="str">
        <f>IF(個人エントリー!$P66="","",個人エントリー!$P66)</f>
        <v/>
      </c>
      <c r="E110" s="510"/>
      <c r="F110" s="150" t="str">
        <f>IF(個人エントリー!$X66="","",個人エントリー!$X66)</f>
        <v/>
      </c>
      <c r="G110" s="172" t="str">
        <f>IF(個人エントリー!$V66="","",個人エントリー!$V66)</f>
        <v/>
      </c>
      <c r="H110" s="173" t="str">
        <f>IF(個人エントリー!$W66="","",個人エントリー!$W66)</f>
        <v/>
      </c>
      <c r="I110" s="182" t="str">
        <f>IF(個人エントリー!$K66="","",個人エントリー!$G66)</f>
        <v/>
      </c>
      <c r="J110" s="98" t="str">
        <f>IF(個人エントリー!$I66="","",個人エントリー!$F66)</f>
        <v/>
      </c>
      <c r="K110" s="99" t="str">
        <f>IF(個人エントリー!$I66="","",個人エントリー!$E66)</f>
        <v/>
      </c>
      <c r="L110" s="91" t="str">
        <f>IF(個人エントリー!$Y66="","",個人エントリー!$Y66)</f>
        <v/>
      </c>
      <c r="M110" s="150" t="str">
        <f>IF(個人エントリー!$Z66="","",個人エントリー!$Z66)</f>
        <v/>
      </c>
      <c r="N110" s="146" t="str">
        <f>IF(個人エントリー!$AA66="","",個人エントリー!$AA66)</f>
        <v/>
      </c>
      <c r="O110" s="174" t="str">
        <f>IF(個人エントリー!$AB66="","",個人エントリー!$AB66)</f>
        <v/>
      </c>
      <c r="P110" s="142" t="str">
        <f>IF(個人エントリー!$AC66="","",個人エントリー!$AC66)</f>
        <v/>
      </c>
    </row>
    <row r="111" spans="1:16" ht="24" customHeight="1" x14ac:dyDescent="0.25">
      <c r="A111" s="111">
        <v>62</v>
      </c>
      <c r="B111" s="140"/>
      <c r="C111" s="140" t="str">
        <f>IF(個人エントリー!$L67="","",個人エントリー!$L67&amp;個人エントリー!$M67&amp;個人エントリー!$N67)</f>
        <v/>
      </c>
      <c r="D111" s="511" t="str">
        <f>IF(個人エントリー!$P67="","",個人エントリー!$P67)</f>
        <v/>
      </c>
      <c r="E111" s="512"/>
      <c r="F111" s="148" t="str">
        <f>IF(個人エントリー!$X67="","",個人エントリー!$X67)</f>
        <v/>
      </c>
      <c r="G111" s="168" t="str">
        <f>IF(個人エントリー!$V67="","",個人エントリー!$V67)</f>
        <v/>
      </c>
      <c r="H111" s="169" t="str">
        <f>IF(個人エントリー!$W67="","",個人エントリー!$W67)</f>
        <v/>
      </c>
      <c r="I111" s="180" t="str">
        <f>IF(個人エントリー!$K67="","",個人エントリー!$G67)</f>
        <v/>
      </c>
      <c r="J111" s="94" t="str">
        <f>IF(個人エントリー!$I67="","",個人エントリー!$F67)</f>
        <v/>
      </c>
      <c r="K111" s="95" t="str">
        <f>IF(個人エントリー!$I67="","",個人エントリー!$E67)</f>
        <v/>
      </c>
      <c r="L111" s="89" t="str">
        <f>IF(個人エントリー!$Y67="","",個人エントリー!$Y67)</f>
        <v/>
      </c>
      <c r="M111" s="148" t="str">
        <f>IF(個人エントリー!$Z67="","",個人エントリー!$Z67)</f>
        <v/>
      </c>
      <c r="N111" s="144" t="str">
        <f>IF(個人エントリー!$AA67="","",個人エントリー!$AA67)</f>
        <v/>
      </c>
      <c r="O111" s="151" t="str">
        <f>IF(個人エントリー!$AB67="","",個人エントリー!$AB67)</f>
        <v/>
      </c>
      <c r="P111" s="140" t="str">
        <f>IF(個人エントリー!$AC67="","",個人エントリー!$AC67)</f>
        <v/>
      </c>
    </row>
    <row r="112" spans="1:16" ht="24" customHeight="1" x14ac:dyDescent="0.25">
      <c r="A112" s="111">
        <v>63</v>
      </c>
      <c r="B112" s="140"/>
      <c r="C112" s="140" t="str">
        <f>IF(個人エントリー!$L68="","",個人エントリー!$L68&amp;個人エントリー!$M68&amp;個人エントリー!$N68)</f>
        <v/>
      </c>
      <c r="D112" s="511" t="str">
        <f>IF(個人エントリー!$P68="","",個人エントリー!$P68)</f>
        <v/>
      </c>
      <c r="E112" s="512"/>
      <c r="F112" s="148" t="str">
        <f>IF(個人エントリー!$X68="","",個人エントリー!$X68)</f>
        <v/>
      </c>
      <c r="G112" s="168" t="str">
        <f>IF(個人エントリー!$V68="","",個人エントリー!$V68)</f>
        <v/>
      </c>
      <c r="H112" s="169" t="str">
        <f>IF(個人エントリー!$W68="","",個人エントリー!$W68)</f>
        <v/>
      </c>
      <c r="I112" s="180" t="str">
        <f>IF(個人エントリー!$K68="","",個人エントリー!$G68)</f>
        <v/>
      </c>
      <c r="J112" s="94" t="str">
        <f>IF(個人エントリー!$I68="","",個人エントリー!$F68)</f>
        <v/>
      </c>
      <c r="K112" s="95" t="str">
        <f>IF(個人エントリー!$I68="","",個人エントリー!$E68)</f>
        <v/>
      </c>
      <c r="L112" s="89" t="str">
        <f>IF(個人エントリー!$Y68="","",個人エントリー!$Y68)</f>
        <v/>
      </c>
      <c r="M112" s="148" t="str">
        <f>IF(個人エントリー!$Z68="","",個人エントリー!$Z68)</f>
        <v/>
      </c>
      <c r="N112" s="144" t="str">
        <f>IF(個人エントリー!$AA68="","",個人エントリー!$AA68)</f>
        <v/>
      </c>
      <c r="O112" s="151" t="str">
        <f>IF(個人エントリー!$AB68="","",個人エントリー!$AB68)</f>
        <v/>
      </c>
      <c r="P112" s="140" t="str">
        <f>IF(個人エントリー!$AC68="","",個人エントリー!$AC68)</f>
        <v/>
      </c>
    </row>
    <row r="113" spans="1:16" ht="24" customHeight="1" x14ac:dyDescent="0.25">
      <c r="A113" s="111">
        <v>64</v>
      </c>
      <c r="B113" s="140"/>
      <c r="C113" s="140" t="str">
        <f>IF(個人エントリー!$L69="","",個人エントリー!$L69&amp;個人エントリー!$M69&amp;個人エントリー!$N69)</f>
        <v/>
      </c>
      <c r="D113" s="511" t="str">
        <f>IF(個人エントリー!$P69="","",個人エントリー!$P69)</f>
        <v/>
      </c>
      <c r="E113" s="512"/>
      <c r="F113" s="148" t="str">
        <f>IF(個人エントリー!$X69="","",個人エントリー!$X69)</f>
        <v/>
      </c>
      <c r="G113" s="168" t="str">
        <f>IF(個人エントリー!$V69="","",個人エントリー!$V69)</f>
        <v/>
      </c>
      <c r="H113" s="169" t="str">
        <f>IF(個人エントリー!$W69="","",個人エントリー!$W69)</f>
        <v/>
      </c>
      <c r="I113" s="180" t="str">
        <f>IF(個人エントリー!$K69="","",個人エントリー!$G69)</f>
        <v/>
      </c>
      <c r="J113" s="94" t="str">
        <f>IF(個人エントリー!$I69="","",個人エントリー!$F69)</f>
        <v/>
      </c>
      <c r="K113" s="95" t="str">
        <f>IF(個人エントリー!$I69="","",個人エントリー!$E69)</f>
        <v/>
      </c>
      <c r="L113" s="89" t="str">
        <f>IF(個人エントリー!$Y69="","",個人エントリー!$Y69)</f>
        <v/>
      </c>
      <c r="M113" s="148" t="str">
        <f>IF(個人エントリー!$Z69="","",個人エントリー!$Z69)</f>
        <v/>
      </c>
      <c r="N113" s="144" t="str">
        <f>IF(個人エントリー!$AA69="","",個人エントリー!$AA69)</f>
        <v/>
      </c>
      <c r="O113" s="151" t="str">
        <f>IF(個人エントリー!$AB69="","",個人エントリー!$AB69)</f>
        <v/>
      </c>
      <c r="P113" s="140" t="str">
        <f>IF(個人エントリー!$AC69="","",個人エントリー!$AC69)</f>
        <v/>
      </c>
    </row>
    <row r="114" spans="1:16" ht="24" customHeight="1" x14ac:dyDescent="0.25">
      <c r="A114" s="111">
        <v>65</v>
      </c>
      <c r="B114" s="141"/>
      <c r="C114" s="141" t="str">
        <f>IF(個人エントリー!$L70="","",個人エントリー!$L70&amp;個人エントリー!$M70&amp;個人エントリー!$N70)</f>
        <v/>
      </c>
      <c r="D114" s="507" t="str">
        <f>IF(個人エントリー!$P70="","",個人エントリー!$P70)</f>
        <v/>
      </c>
      <c r="E114" s="508"/>
      <c r="F114" s="149" t="str">
        <f>IF(個人エントリー!$X70="","",個人エントリー!$X70)</f>
        <v/>
      </c>
      <c r="G114" s="170" t="str">
        <f>IF(個人エントリー!$V70="","",個人エントリー!$V70)</f>
        <v/>
      </c>
      <c r="H114" s="171" t="str">
        <f>IF(個人エントリー!$W70="","",個人エントリー!$W70)</f>
        <v/>
      </c>
      <c r="I114" s="181" t="str">
        <f>IF(個人エントリー!$K70="","",個人エントリー!$G70)</f>
        <v/>
      </c>
      <c r="J114" s="96" t="str">
        <f>IF(個人エントリー!$I70="","",個人エントリー!$F70)</f>
        <v/>
      </c>
      <c r="K114" s="97" t="str">
        <f>IF(個人エントリー!$I70="","",個人エントリー!$E70)</f>
        <v/>
      </c>
      <c r="L114" s="90" t="str">
        <f>IF(個人エントリー!$Y70="","",個人エントリー!$Y70)</f>
        <v/>
      </c>
      <c r="M114" s="149" t="str">
        <f>IF(個人エントリー!$Z70="","",個人エントリー!$Z70)</f>
        <v/>
      </c>
      <c r="N114" s="145" t="str">
        <f>IF(個人エントリー!$AA70="","",個人エントリー!$AA70)</f>
        <v/>
      </c>
      <c r="O114" s="152" t="str">
        <f>IF(個人エントリー!$AB70="","",個人エントリー!$AB70)</f>
        <v/>
      </c>
      <c r="P114" s="141" t="str">
        <f>IF(個人エントリー!$AC70="","",個人エントリー!$AC70)</f>
        <v/>
      </c>
    </row>
    <row r="115" spans="1:16" ht="24" customHeight="1" x14ac:dyDescent="0.25">
      <c r="A115" s="111">
        <v>66</v>
      </c>
      <c r="B115" s="142"/>
      <c r="C115" s="142" t="str">
        <f>IF(個人エントリー!$L71="","",個人エントリー!$L71&amp;個人エントリー!$M71&amp;個人エントリー!$N71)</f>
        <v/>
      </c>
      <c r="D115" s="509" t="str">
        <f>IF(個人エントリー!$P71="","",個人エントリー!$P71)</f>
        <v/>
      </c>
      <c r="E115" s="510"/>
      <c r="F115" s="150" t="str">
        <f>IF(個人エントリー!$X71="","",個人エントリー!$X71)</f>
        <v/>
      </c>
      <c r="G115" s="172" t="str">
        <f>IF(個人エントリー!$V71="","",個人エントリー!$V71)</f>
        <v/>
      </c>
      <c r="H115" s="173" t="str">
        <f>IF(個人エントリー!$W71="","",個人エントリー!$W71)</f>
        <v/>
      </c>
      <c r="I115" s="182" t="str">
        <f>IF(個人エントリー!$K71="","",個人エントリー!$G71)</f>
        <v/>
      </c>
      <c r="J115" s="98" t="str">
        <f>IF(個人エントリー!$I71="","",個人エントリー!$F71)</f>
        <v/>
      </c>
      <c r="K115" s="99" t="str">
        <f>IF(個人エントリー!$I71="","",個人エントリー!$E71)</f>
        <v/>
      </c>
      <c r="L115" s="91" t="str">
        <f>IF(個人エントリー!$Y71="","",個人エントリー!$Y71)</f>
        <v/>
      </c>
      <c r="M115" s="150" t="str">
        <f>IF(個人エントリー!$Z71="","",個人エントリー!$Z71)</f>
        <v/>
      </c>
      <c r="N115" s="146" t="str">
        <f>IF(個人エントリー!$AA71="","",個人エントリー!$AA71)</f>
        <v/>
      </c>
      <c r="O115" s="174" t="str">
        <f>IF(個人エントリー!$AB71="","",個人エントリー!$AB71)</f>
        <v/>
      </c>
      <c r="P115" s="142" t="str">
        <f>IF(個人エントリー!$AC71="","",個人エントリー!$AC71)</f>
        <v/>
      </c>
    </row>
    <row r="116" spans="1:16" ht="24" customHeight="1" x14ac:dyDescent="0.25">
      <c r="A116" s="111">
        <v>67</v>
      </c>
      <c r="B116" s="140"/>
      <c r="C116" s="140" t="str">
        <f>IF(個人エントリー!$L72="","",個人エントリー!$L72&amp;個人エントリー!$M72&amp;個人エントリー!$N72)</f>
        <v/>
      </c>
      <c r="D116" s="511" t="str">
        <f>IF(個人エントリー!$P72="","",個人エントリー!$P72)</f>
        <v/>
      </c>
      <c r="E116" s="512"/>
      <c r="F116" s="148" t="str">
        <f>IF(個人エントリー!$X72="","",個人エントリー!$X72)</f>
        <v/>
      </c>
      <c r="G116" s="168" t="str">
        <f>IF(個人エントリー!$V72="","",個人エントリー!$V72)</f>
        <v/>
      </c>
      <c r="H116" s="169" t="str">
        <f>IF(個人エントリー!$W72="","",個人エントリー!$W72)</f>
        <v/>
      </c>
      <c r="I116" s="180" t="str">
        <f>IF(個人エントリー!$K72="","",個人エントリー!$G72)</f>
        <v/>
      </c>
      <c r="J116" s="94" t="str">
        <f>IF(個人エントリー!$I72="","",個人エントリー!$F72)</f>
        <v/>
      </c>
      <c r="K116" s="95" t="str">
        <f>IF(個人エントリー!$I72="","",個人エントリー!$E72)</f>
        <v/>
      </c>
      <c r="L116" s="89" t="str">
        <f>IF(個人エントリー!$Y72="","",個人エントリー!$Y72)</f>
        <v/>
      </c>
      <c r="M116" s="148" t="str">
        <f>IF(個人エントリー!$Z72="","",個人エントリー!$Z72)</f>
        <v/>
      </c>
      <c r="N116" s="144" t="str">
        <f>IF(個人エントリー!$AA72="","",個人エントリー!$AA72)</f>
        <v/>
      </c>
      <c r="O116" s="151" t="str">
        <f>IF(個人エントリー!$AB72="","",個人エントリー!$AB72)</f>
        <v/>
      </c>
      <c r="P116" s="140" t="str">
        <f>IF(個人エントリー!$AC72="","",個人エントリー!$AC72)</f>
        <v/>
      </c>
    </row>
    <row r="117" spans="1:16" ht="24" customHeight="1" x14ac:dyDescent="0.25">
      <c r="A117" s="111">
        <v>68</v>
      </c>
      <c r="B117" s="140"/>
      <c r="C117" s="140" t="str">
        <f>IF(個人エントリー!$L73="","",個人エントリー!$L73&amp;個人エントリー!$M73&amp;個人エントリー!$N73)</f>
        <v/>
      </c>
      <c r="D117" s="511" t="str">
        <f>IF(個人エントリー!$P73="","",個人エントリー!$P73)</f>
        <v/>
      </c>
      <c r="E117" s="512"/>
      <c r="F117" s="148" t="str">
        <f>IF(個人エントリー!$X73="","",個人エントリー!$X73)</f>
        <v/>
      </c>
      <c r="G117" s="168" t="str">
        <f>IF(個人エントリー!$V73="","",個人エントリー!$V73)</f>
        <v/>
      </c>
      <c r="H117" s="169" t="str">
        <f>IF(個人エントリー!$W73="","",個人エントリー!$W73)</f>
        <v/>
      </c>
      <c r="I117" s="180" t="str">
        <f>IF(個人エントリー!$K73="","",個人エントリー!$G73)</f>
        <v/>
      </c>
      <c r="J117" s="94" t="str">
        <f>IF(個人エントリー!$I73="","",個人エントリー!$F73)</f>
        <v/>
      </c>
      <c r="K117" s="95" t="str">
        <f>IF(個人エントリー!$I73="","",個人エントリー!$E73)</f>
        <v/>
      </c>
      <c r="L117" s="89" t="str">
        <f>IF(個人エントリー!$Y73="","",個人エントリー!$Y73)</f>
        <v/>
      </c>
      <c r="M117" s="148" t="str">
        <f>IF(個人エントリー!$Z73="","",個人エントリー!$Z73)</f>
        <v/>
      </c>
      <c r="N117" s="144" t="str">
        <f>IF(個人エントリー!$AA73="","",個人エントリー!$AA73)</f>
        <v/>
      </c>
      <c r="O117" s="151" t="str">
        <f>IF(個人エントリー!$AB73="","",個人エントリー!$AB73)</f>
        <v/>
      </c>
      <c r="P117" s="140" t="str">
        <f>IF(個人エントリー!$AC73="","",個人エントリー!$AC73)</f>
        <v/>
      </c>
    </row>
    <row r="118" spans="1:16" ht="24" customHeight="1" x14ac:dyDescent="0.25">
      <c r="A118" s="111">
        <v>69</v>
      </c>
      <c r="B118" s="140"/>
      <c r="C118" s="140" t="str">
        <f>IF(個人エントリー!$L74="","",個人エントリー!$L74&amp;個人エントリー!$M74&amp;個人エントリー!$N74)</f>
        <v/>
      </c>
      <c r="D118" s="511" t="str">
        <f>IF(個人エントリー!$P74="","",個人エントリー!$P74)</f>
        <v/>
      </c>
      <c r="E118" s="512"/>
      <c r="F118" s="148" t="str">
        <f>IF(個人エントリー!$X74="","",個人エントリー!$X74)</f>
        <v/>
      </c>
      <c r="G118" s="168" t="str">
        <f>IF(個人エントリー!$V74="","",個人エントリー!$V74)</f>
        <v/>
      </c>
      <c r="H118" s="169" t="str">
        <f>IF(個人エントリー!$W74="","",個人エントリー!$W74)</f>
        <v/>
      </c>
      <c r="I118" s="180" t="str">
        <f>IF(個人エントリー!$K74="","",個人エントリー!$G74)</f>
        <v/>
      </c>
      <c r="J118" s="94" t="str">
        <f>IF(個人エントリー!$I74="","",個人エントリー!$F74)</f>
        <v/>
      </c>
      <c r="K118" s="95" t="str">
        <f>IF(個人エントリー!$I74="","",個人エントリー!$E74)</f>
        <v/>
      </c>
      <c r="L118" s="89" t="str">
        <f>IF(個人エントリー!$Y74="","",個人エントリー!$Y74)</f>
        <v/>
      </c>
      <c r="M118" s="148" t="str">
        <f>IF(個人エントリー!$Z74="","",個人エントリー!$Z74)</f>
        <v/>
      </c>
      <c r="N118" s="144" t="str">
        <f>IF(個人エントリー!$AA74="","",個人エントリー!$AA74)</f>
        <v/>
      </c>
      <c r="O118" s="151" t="str">
        <f>IF(個人エントリー!$AB74="","",個人エントリー!$AB74)</f>
        <v/>
      </c>
      <c r="P118" s="140" t="str">
        <f>IF(個人エントリー!$AC74="","",個人エントリー!$AC74)</f>
        <v/>
      </c>
    </row>
    <row r="119" spans="1:16" ht="24" customHeight="1" x14ac:dyDescent="0.25">
      <c r="A119" s="111">
        <v>70</v>
      </c>
      <c r="B119" s="141"/>
      <c r="C119" s="141" t="str">
        <f>IF(個人エントリー!$L75="","",個人エントリー!$L75&amp;個人エントリー!$M75&amp;個人エントリー!$N75)</f>
        <v/>
      </c>
      <c r="D119" s="507" t="str">
        <f>IF(個人エントリー!$P75="","",個人エントリー!$P75)</f>
        <v/>
      </c>
      <c r="E119" s="508"/>
      <c r="F119" s="149" t="str">
        <f>IF(個人エントリー!$X75="","",個人エントリー!$X75)</f>
        <v/>
      </c>
      <c r="G119" s="170" t="str">
        <f>IF(個人エントリー!$V75="","",個人エントリー!$V75)</f>
        <v/>
      </c>
      <c r="H119" s="171" t="str">
        <f>IF(個人エントリー!$W75="","",個人エントリー!$W75)</f>
        <v/>
      </c>
      <c r="I119" s="181" t="str">
        <f>IF(個人エントリー!$K75="","",個人エントリー!$G75)</f>
        <v/>
      </c>
      <c r="J119" s="96" t="str">
        <f>IF(個人エントリー!$I75="","",個人エントリー!$F75)</f>
        <v/>
      </c>
      <c r="K119" s="97" t="str">
        <f>IF(個人エントリー!$I75="","",個人エントリー!$E75)</f>
        <v/>
      </c>
      <c r="L119" s="90" t="str">
        <f>IF(個人エントリー!$Y75="","",個人エントリー!$Y75)</f>
        <v/>
      </c>
      <c r="M119" s="149" t="str">
        <f>IF(個人エントリー!$Z75="","",個人エントリー!$Z75)</f>
        <v/>
      </c>
      <c r="N119" s="145" t="str">
        <f>IF(個人エントリー!$AA75="","",個人エントリー!$AA75)</f>
        <v/>
      </c>
      <c r="O119" s="152" t="str">
        <f>IF(個人エントリー!$AB75="","",個人エントリー!$AB75)</f>
        <v/>
      </c>
      <c r="P119" s="141" t="str">
        <f>IF(個人エントリー!$AC75="","",個人エントリー!$AC75)</f>
        <v/>
      </c>
    </row>
    <row r="120" spans="1:16" ht="24" customHeight="1" x14ac:dyDescent="0.25">
      <c r="A120" s="111">
        <v>71</v>
      </c>
      <c r="B120" s="142"/>
      <c r="C120" s="142" t="str">
        <f>IF(個人エントリー!$L76="","",個人エントリー!$L76&amp;個人エントリー!$M76&amp;個人エントリー!$N76)</f>
        <v/>
      </c>
      <c r="D120" s="509" t="str">
        <f>IF(個人エントリー!$P76="","",個人エントリー!$P76)</f>
        <v/>
      </c>
      <c r="E120" s="510"/>
      <c r="F120" s="150" t="str">
        <f>IF(個人エントリー!$X76="","",個人エントリー!$X76)</f>
        <v/>
      </c>
      <c r="G120" s="172" t="str">
        <f>IF(個人エントリー!$V76="","",個人エントリー!$V76)</f>
        <v/>
      </c>
      <c r="H120" s="173" t="str">
        <f>IF(個人エントリー!$W76="","",個人エントリー!$W76)</f>
        <v/>
      </c>
      <c r="I120" s="182" t="str">
        <f>IF(個人エントリー!$K76="","",個人エントリー!$G76)</f>
        <v/>
      </c>
      <c r="J120" s="98" t="str">
        <f>IF(個人エントリー!$I76="","",個人エントリー!$F76)</f>
        <v/>
      </c>
      <c r="K120" s="99" t="str">
        <f>IF(個人エントリー!$I76="","",個人エントリー!$E76)</f>
        <v/>
      </c>
      <c r="L120" s="91" t="str">
        <f>IF(個人エントリー!$Y76="","",個人エントリー!$Y76)</f>
        <v/>
      </c>
      <c r="M120" s="150" t="str">
        <f>IF(個人エントリー!$Z76="","",個人エントリー!$Z76)</f>
        <v/>
      </c>
      <c r="N120" s="146" t="str">
        <f>IF(個人エントリー!$AA76="","",個人エントリー!$AA76)</f>
        <v/>
      </c>
      <c r="O120" s="174" t="str">
        <f>IF(個人エントリー!$AB76="","",個人エントリー!$AB76)</f>
        <v/>
      </c>
      <c r="P120" s="142" t="str">
        <f>IF(個人エントリー!$AC76="","",個人エントリー!$AC76)</f>
        <v/>
      </c>
    </row>
    <row r="121" spans="1:16" ht="24" customHeight="1" x14ac:dyDescent="0.25">
      <c r="A121" s="111">
        <v>72</v>
      </c>
      <c r="B121" s="140"/>
      <c r="C121" s="140" t="str">
        <f>IF(個人エントリー!$L77="","",個人エントリー!$L77&amp;個人エントリー!$M77&amp;個人エントリー!$N77)</f>
        <v/>
      </c>
      <c r="D121" s="511" t="str">
        <f>IF(個人エントリー!$P77="","",個人エントリー!$P77)</f>
        <v/>
      </c>
      <c r="E121" s="512"/>
      <c r="F121" s="148" t="str">
        <f>IF(個人エントリー!$X77="","",個人エントリー!$X77)</f>
        <v/>
      </c>
      <c r="G121" s="168" t="str">
        <f>IF(個人エントリー!$V77="","",個人エントリー!$V77)</f>
        <v/>
      </c>
      <c r="H121" s="169" t="str">
        <f>IF(個人エントリー!$W77="","",個人エントリー!$W77)</f>
        <v/>
      </c>
      <c r="I121" s="180" t="str">
        <f>IF(個人エントリー!$K77="","",個人エントリー!$G77)</f>
        <v/>
      </c>
      <c r="J121" s="94" t="str">
        <f>IF(個人エントリー!$I77="","",個人エントリー!$F77)</f>
        <v/>
      </c>
      <c r="K121" s="95" t="str">
        <f>IF(個人エントリー!$I77="","",個人エントリー!$E77)</f>
        <v/>
      </c>
      <c r="L121" s="89" t="str">
        <f>IF(個人エントリー!$Y77="","",個人エントリー!$Y77)</f>
        <v/>
      </c>
      <c r="M121" s="148" t="str">
        <f>IF(個人エントリー!$Z77="","",個人エントリー!$Z77)</f>
        <v/>
      </c>
      <c r="N121" s="144" t="str">
        <f>IF(個人エントリー!$AA77="","",個人エントリー!$AA77)</f>
        <v/>
      </c>
      <c r="O121" s="151" t="str">
        <f>IF(個人エントリー!$AB77="","",個人エントリー!$AB77)</f>
        <v/>
      </c>
      <c r="P121" s="140" t="str">
        <f>IF(個人エントリー!$AC77="","",個人エントリー!$AC77)</f>
        <v/>
      </c>
    </row>
    <row r="122" spans="1:16" ht="24" customHeight="1" x14ac:dyDescent="0.25">
      <c r="A122" s="111">
        <v>73</v>
      </c>
      <c r="B122" s="140"/>
      <c r="C122" s="140" t="str">
        <f>IF(個人エントリー!$L78="","",個人エントリー!$L78&amp;個人エントリー!$M78&amp;個人エントリー!$N78)</f>
        <v/>
      </c>
      <c r="D122" s="511" t="str">
        <f>IF(個人エントリー!$P78="","",個人エントリー!$P78)</f>
        <v/>
      </c>
      <c r="E122" s="512"/>
      <c r="F122" s="148" t="str">
        <f>IF(個人エントリー!$X78="","",個人エントリー!$X78)</f>
        <v/>
      </c>
      <c r="G122" s="168" t="str">
        <f>IF(個人エントリー!$V78="","",個人エントリー!$V78)</f>
        <v/>
      </c>
      <c r="H122" s="169" t="str">
        <f>IF(個人エントリー!$W78="","",個人エントリー!$W78)</f>
        <v/>
      </c>
      <c r="I122" s="180" t="str">
        <f>IF(個人エントリー!$K78="","",個人エントリー!$G78)</f>
        <v/>
      </c>
      <c r="J122" s="94" t="str">
        <f>IF(個人エントリー!$I78="","",個人エントリー!$F78)</f>
        <v/>
      </c>
      <c r="K122" s="95" t="str">
        <f>IF(個人エントリー!$I78="","",個人エントリー!$E78)</f>
        <v/>
      </c>
      <c r="L122" s="89" t="str">
        <f>IF(個人エントリー!$Y78="","",個人エントリー!$Y78)</f>
        <v/>
      </c>
      <c r="M122" s="148" t="str">
        <f>IF(個人エントリー!$Z78="","",個人エントリー!$Z78)</f>
        <v/>
      </c>
      <c r="N122" s="144" t="str">
        <f>IF(個人エントリー!$AA78="","",個人エントリー!$AA78)</f>
        <v/>
      </c>
      <c r="O122" s="151" t="str">
        <f>IF(個人エントリー!$AB78="","",個人エントリー!$AB78)</f>
        <v/>
      </c>
      <c r="P122" s="140" t="str">
        <f>IF(個人エントリー!$AC78="","",個人エントリー!$AC78)</f>
        <v/>
      </c>
    </row>
    <row r="123" spans="1:16" ht="24" customHeight="1" x14ac:dyDescent="0.25">
      <c r="A123" s="111">
        <v>74</v>
      </c>
      <c r="B123" s="140"/>
      <c r="C123" s="140" t="str">
        <f>IF(個人エントリー!$L79="","",個人エントリー!$L79&amp;個人エントリー!$M79&amp;個人エントリー!$N79)</f>
        <v/>
      </c>
      <c r="D123" s="511" t="str">
        <f>IF(個人エントリー!$P79="","",個人エントリー!$P79)</f>
        <v/>
      </c>
      <c r="E123" s="512"/>
      <c r="F123" s="148" t="str">
        <f>IF(個人エントリー!$X79="","",個人エントリー!$X79)</f>
        <v/>
      </c>
      <c r="G123" s="168" t="str">
        <f>IF(個人エントリー!$V79="","",個人エントリー!$V79)</f>
        <v/>
      </c>
      <c r="H123" s="169" t="str">
        <f>IF(個人エントリー!$W79="","",個人エントリー!$W79)</f>
        <v/>
      </c>
      <c r="I123" s="180" t="str">
        <f>IF(個人エントリー!$K79="","",個人エントリー!$G79)</f>
        <v/>
      </c>
      <c r="J123" s="94" t="str">
        <f>IF(個人エントリー!$I79="","",個人エントリー!$F79)</f>
        <v/>
      </c>
      <c r="K123" s="95" t="str">
        <f>IF(個人エントリー!$I79="","",個人エントリー!$E79)</f>
        <v/>
      </c>
      <c r="L123" s="89" t="str">
        <f>IF(個人エントリー!$Y79="","",個人エントリー!$Y79)</f>
        <v/>
      </c>
      <c r="M123" s="148" t="str">
        <f>IF(個人エントリー!$Z79="","",個人エントリー!$Z79)</f>
        <v/>
      </c>
      <c r="N123" s="144" t="str">
        <f>IF(個人エントリー!$AA79="","",個人エントリー!$AA79)</f>
        <v/>
      </c>
      <c r="O123" s="151" t="str">
        <f>IF(個人エントリー!$AB79="","",個人エントリー!$AB79)</f>
        <v/>
      </c>
      <c r="P123" s="140" t="str">
        <f>IF(個人エントリー!$AC79="","",個人エントリー!$AC79)</f>
        <v/>
      </c>
    </row>
    <row r="124" spans="1:16" ht="24" customHeight="1" x14ac:dyDescent="0.25">
      <c r="A124" s="111">
        <v>75</v>
      </c>
      <c r="B124" s="141"/>
      <c r="C124" s="141" t="str">
        <f>IF(個人エントリー!$L80="","",個人エントリー!$L80&amp;個人エントリー!$M80&amp;個人エントリー!$N80)</f>
        <v/>
      </c>
      <c r="D124" s="507" t="str">
        <f>IF(個人エントリー!$P80="","",個人エントリー!$P80)</f>
        <v/>
      </c>
      <c r="E124" s="508"/>
      <c r="F124" s="149" t="str">
        <f>IF(個人エントリー!$X80="","",個人エントリー!$X80)</f>
        <v/>
      </c>
      <c r="G124" s="170" t="str">
        <f>IF(個人エントリー!$V80="","",個人エントリー!$V80)</f>
        <v/>
      </c>
      <c r="H124" s="171" t="str">
        <f>IF(個人エントリー!$W80="","",個人エントリー!$W80)</f>
        <v/>
      </c>
      <c r="I124" s="181" t="str">
        <f>IF(個人エントリー!$K80="","",個人エントリー!$G80)</f>
        <v/>
      </c>
      <c r="J124" s="96" t="str">
        <f>IF(個人エントリー!$I80="","",個人エントリー!$F80)</f>
        <v/>
      </c>
      <c r="K124" s="97" t="str">
        <f>IF(個人エントリー!$I80="","",個人エントリー!$E80)</f>
        <v/>
      </c>
      <c r="L124" s="90" t="str">
        <f>IF(個人エントリー!$Y80="","",個人エントリー!$Y80)</f>
        <v/>
      </c>
      <c r="M124" s="149" t="str">
        <f>IF(個人エントリー!$Z80="","",個人エントリー!$Z80)</f>
        <v/>
      </c>
      <c r="N124" s="145" t="str">
        <f>IF(個人エントリー!$AA80="","",個人エントリー!$AA80)</f>
        <v/>
      </c>
      <c r="O124" s="152" t="str">
        <f>IF(個人エントリー!$AB80="","",個人エントリー!$AB80)</f>
        <v/>
      </c>
      <c r="P124" s="141" t="str">
        <f>IF(個人エントリー!$AC80="","",個人エントリー!$AC80)</f>
        <v/>
      </c>
    </row>
    <row r="125" spans="1:16" ht="24" customHeight="1" x14ac:dyDescent="0.25">
      <c r="A125" s="1" t="s">
        <v>36</v>
      </c>
      <c r="K125" s="1" t="s">
        <v>624</v>
      </c>
    </row>
    <row r="126" spans="1:16" ht="24" customHeight="1" x14ac:dyDescent="0.25">
      <c r="A126" s="8" t="s">
        <v>37</v>
      </c>
      <c r="O126" s="8" t="s">
        <v>38</v>
      </c>
    </row>
    <row r="127" spans="1:16" ht="24" customHeight="1" thickBot="1" x14ac:dyDescent="0.3">
      <c r="A127" s="115"/>
      <c r="B127" s="42" t="str">
        <f>IF(基本データ!$C$9="","",基本データ!$C$9)</f>
        <v>府小学生丹後予(非公認)</v>
      </c>
      <c r="C127" s="16"/>
      <c r="D127" s="16"/>
      <c r="E127" s="16"/>
      <c r="F127" s="16"/>
      <c r="G127" s="16"/>
      <c r="H127" s="16"/>
      <c r="I127" s="183"/>
      <c r="J127" s="17"/>
      <c r="K127" s="16"/>
      <c r="L127" s="16"/>
      <c r="M127" s="16" t="s">
        <v>618</v>
      </c>
      <c r="N127" s="16"/>
      <c r="O127" s="518" t="str">
        <f>IF(基本データ!$J$5="","",基本データ!$J$5)</f>
        <v/>
      </c>
      <c r="P127" s="518"/>
    </row>
    <row r="128" spans="1:16" ht="24" customHeight="1" x14ac:dyDescent="0.25"/>
    <row r="129" spans="1:16" ht="24" customHeight="1" x14ac:dyDescent="0.25">
      <c r="B129" s="13" t="s">
        <v>47</v>
      </c>
      <c r="C129" s="13" t="s">
        <v>48</v>
      </c>
      <c r="D129" s="479" t="s">
        <v>98</v>
      </c>
      <c r="E129" s="515"/>
      <c r="F129" s="14" t="s">
        <v>587</v>
      </c>
      <c r="G129" s="88" t="s">
        <v>1384</v>
      </c>
      <c r="H129" s="15" t="s">
        <v>584</v>
      </c>
      <c r="I129" s="178" t="s">
        <v>913</v>
      </c>
      <c r="J129" s="13" t="s">
        <v>1382</v>
      </c>
      <c r="K129" s="43" t="s">
        <v>1383</v>
      </c>
      <c r="L129" s="479" t="s">
        <v>97</v>
      </c>
      <c r="M129" s="533"/>
      <c r="N129" s="533"/>
      <c r="O129" s="43" t="s">
        <v>564</v>
      </c>
      <c r="P129" s="13" t="s">
        <v>1395</v>
      </c>
    </row>
    <row r="130" spans="1:16" ht="24" customHeight="1" x14ac:dyDescent="0.25">
      <c r="A130" s="111">
        <v>76</v>
      </c>
      <c r="B130" s="139"/>
      <c r="C130" s="139" t="str">
        <f>IF(個人エントリー!$L81="","",個人エントリー!$L81&amp;個人エントリー!$M81&amp;個人エントリー!$N81)</f>
        <v/>
      </c>
      <c r="D130" s="509" t="str">
        <f>IF(個人エントリー!$P81="","",個人エントリー!$P81)</f>
        <v/>
      </c>
      <c r="E130" s="510"/>
      <c r="F130" s="147" t="str">
        <f>IF(個人エントリー!$X81="","",個人エントリー!$X81)</f>
        <v/>
      </c>
      <c r="G130" s="164" t="str">
        <f>IF(個人エントリー!$V81="","",個人エントリー!$V81)</f>
        <v/>
      </c>
      <c r="H130" s="165" t="str">
        <f>IF(個人エントリー!$W81="","",個人エントリー!$W81)</f>
        <v/>
      </c>
      <c r="I130" s="179" t="str">
        <f>IF(個人エントリー!$K81="","",個人エントリー!$G81)</f>
        <v/>
      </c>
      <c r="J130" s="92" t="str">
        <f>IF(個人エントリー!$I81="","",個人エントリー!$F81)</f>
        <v/>
      </c>
      <c r="K130" s="93" t="str">
        <f>IF(個人エントリー!$I81="","",個人エントリー!$E81)</f>
        <v/>
      </c>
      <c r="L130" s="102" t="str">
        <f>IF(個人エントリー!$Y81="","",個人エントリー!$Y81)</f>
        <v/>
      </c>
      <c r="M130" s="147" t="str">
        <f>IF(個人エントリー!$Z81="","",個人エントリー!$Z81)</f>
        <v/>
      </c>
      <c r="N130" s="143" t="str">
        <f>IF(個人エントリー!$AA81="","",個人エントリー!$AA81)</f>
        <v/>
      </c>
      <c r="O130" s="166" t="str">
        <f>IF(個人エントリー!$AB81="","",個人エントリー!$AB81)</f>
        <v/>
      </c>
      <c r="P130" s="167" t="str">
        <f>IF(個人エントリー!$AC81="","",個人エントリー!$AC81)</f>
        <v/>
      </c>
    </row>
    <row r="131" spans="1:16" ht="24" customHeight="1" x14ac:dyDescent="0.25">
      <c r="A131" s="111">
        <v>77</v>
      </c>
      <c r="B131" s="140"/>
      <c r="C131" s="140" t="str">
        <f>IF(個人エントリー!$L82="","",個人エントリー!$L82&amp;個人エントリー!$M82&amp;個人エントリー!$N82)</f>
        <v/>
      </c>
      <c r="D131" s="511" t="str">
        <f>IF(個人エントリー!$P82="","",個人エントリー!$P82)</f>
        <v/>
      </c>
      <c r="E131" s="512"/>
      <c r="F131" s="148" t="str">
        <f>IF(個人エントリー!$X82="","",個人エントリー!$X82)</f>
        <v/>
      </c>
      <c r="G131" s="168" t="str">
        <f>IF(個人エントリー!$V82="","",個人エントリー!$V82)</f>
        <v/>
      </c>
      <c r="H131" s="169" t="str">
        <f>IF(個人エントリー!$W82="","",個人エントリー!$W82)</f>
        <v/>
      </c>
      <c r="I131" s="180" t="str">
        <f>IF(個人エントリー!$K82="","",個人エントリー!$G82)</f>
        <v/>
      </c>
      <c r="J131" s="94" t="str">
        <f>IF(個人エントリー!$I82="","",個人エントリー!$F82)</f>
        <v/>
      </c>
      <c r="K131" s="95" t="str">
        <f>IF(個人エントリー!$I82="","",個人エントリー!$E82)</f>
        <v/>
      </c>
      <c r="L131" s="89" t="str">
        <f>IF(個人エントリー!$Y82="","",個人エントリー!$Y82)</f>
        <v/>
      </c>
      <c r="M131" s="148" t="str">
        <f>IF(個人エントリー!$Z82="","",個人エントリー!$Z82)</f>
        <v/>
      </c>
      <c r="N131" s="144" t="str">
        <f>IF(個人エントリー!$AA82="","",個人エントリー!$AA82)</f>
        <v/>
      </c>
      <c r="O131" s="151" t="str">
        <f>IF(個人エントリー!$AB82="","",個人エントリー!$AB82)</f>
        <v/>
      </c>
      <c r="P131" s="140" t="str">
        <f>IF(個人エントリー!$AC82="","",個人エントリー!$AC82)</f>
        <v/>
      </c>
    </row>
    <row r="132" spans="1:16" ht="24" customHeight="1" x14ac:dyDescent="0.25">
      <c r="A132" s="111">
        <v>78</v>
      </c>
      <c r="B132" s="140"/>
      <c r="C132" s="140" t="str">
        <f>IF(個人エントリー!$L83="","",個人エントリー!$L83&amp;個人エントリー!$M83&amp;個人エントリー!$N83)</f>
        <v/>
      </c>
      <c r="D132" s="511" t="str">
        <f>IF(個人エントリー!$P83="","",個人エントリー!$P83)</f>
        <v/>
      </c>
      <c r="E132" s="512"/>
      <c r="F132" s="148" t="str">
        <f>IF(個人エントリー!$X83="","",個人エントリー!$X83)</f>
        <v/>
      </c>
      <c r="G132" s="168" t="str">
        <f>IF(個人エントリー!$V83="","",個人エントリー!$V83)</f>
        <v/>
      </c>
      <c r="H132" s="169" t="str">
        <f>IF(個人エントリー!$W83="","",個人エントリー!$W83)</f>
        <v/>
      </c>
      <c r="I132" s="180" t="str">
        <f>IF(個人エントリー!$K83="","",個人エントリー!$G83)</f>
        <v/>
      </c>
      <c r="J132" s="94" t="str">
        <f>IF(個人エントリー!$I83="","",個人エントリー!$F83)</f>
        <v/>
      </c>
      <c r="K132" s="95" t="str">
        <f>IF(個人エントリー!$I83="","",個人エントリー!$E83)</f>
        <v/>
      </c>
      <c r="L132" s="89" t="str">
        <f>IF(個人エントリー!$Y83="","",個人エントリー!$Y83)</f>
        <v/>
      </c>
      <c r="M132" s="148" t="str">
        <f>IF(個人エントリー!$Z83="","",個人エントリー!$Z83)</f>
        <v/>
      </c>
      <c r="N132" s="144" t="str">
        <f>IF(個人エントリー!$AA83="","",個人エントリー!$AA83)</f>
        <v/>
      </c>
      <c r="O132" s="151" t="str">
        <f>IF(個人エントリー!$AB83="","",個人エントリー!$AB83)</f>
        <v/>
      </c>
      <c r="P132" s="140" t="str">
        <f>IF(個人エントリー!$AC83="","",個人エントリー!$AC83)</f>
        <v/>
      </c>
    </row>
    <row r="133" spans="1:16" ht="24" customHeight="1" x14ac:dyDescent="0.25">
      <c r="A133" s="111">
        <v>79</v>
      </c>
      <c r="B133" s="140"/>
      <c r="C133" s="140" t="str">
        <f>IF(個人エントリー!$L84="","",個人エントリー!$L84&amp;個人エントリー!$M84&amp;個人エントリー!$N84)</f>
        <v/>
      </c>
      <c r="D133" s="511" t="str">
        <f>IF(個人エントリー!$P84="","",個人エントリー!$P84)</f>
        <v/>
      </c>
      <c r="E133" s="512"/>
      <c r="F133" s="148" t="str">
        <f>IF(個人エントリー!$X84="","",個人エントリー!$X84)</f>
        <v/>
      </c>
      <c r="G133" s="168" t="str">
        <f>IF(個人エントリー!$V84="","",個人エントリー!$V84)</f>
        <v/>
      </c>
      <c r="H133" s="169" t="str">
        <f>IF(個人エントリー!$W84="","",個人エントリー!$W84)</f>
        <v/>
      </c>
      <c r="I133" s="180" t="str">
        <f>IF(個人エントリー!$K84="","",個人エントリー!$G84)</f>
        <v/>
      </c>
      <c r="J133" s="94" t="str">
        <f>IF(個人エントリー!$I84="","",個人エントリー!$F84)</f>
        <v/>
      </c>
      <c r="K133" s="95" t="str">
        <f>IF(個人エントリー!$I84="","",個人エントリー!$E84)</f>
        <v/>
      </c>
      <c r="L133" s="89" t="str">
        <f>IF(個人エントリー!$Y84="","",個人エントリー!$Y84)</f>
        <v/>
      </c>
      <c r="M133" s="148" t="str">
        <f>IF(個人エントリー!$Z84="","",個人エントリー!$Z84)</f>
        <v/>
      </c>
      <c r="N133" s="144" t="str">
        <f>IF(個人エントリー!$AA84="","",個人エントリー!$AA84)</f>
        <v/>
      </c>
      <c r="O133" s="151" t="str">
        <f>IF(個人エントリー!$AB84="","",個人エントリー!$AB84)</f>
        <v/>
      </c>
      <c r="P133" s="140" t="str">
        <f>IF(個人エントリー!$AC84="","",個人エントリー!$AC84)</f>
        <v/>
      </c>
    </row>
    <row r="134" spans="1:16" ht="24" customHeight="1" x14ac:dyDescent="0.25">
      <c r="A134" s="111">
        <v>80</v>
      </c>
      <c r="B134" s="141"/>
      <c r="C134" s="141" t="str">
        <f>IF(個人エントリー!$L85="","",個人エントリー!$L85&amp;個人エントリー!$M85&amp;個人エントリー!$N85)</f>
        <v/>
      </c>
      <c r="D134" s="507" t="str">
        <f>IF(個人エントリー!$P85="","",個人エントリー!$P85)</f>
        <v/>
      </c>
      <c r="E134" s="508"/>
      <c r="F134" s="149" t="str">
        <f>IF(個人エントリー!$X85="","",個人エントリー!$X85)</f>
        <v/>
      </c>
      <c r="G134" s="170" t="str">
        <f>IF(個人エントリー!$V85="","",個人エントリー!$V85)</f>
        <v/>
      </c>
      <c r="H134" s="171" t="str">
        <f>IF(個人エントリー!$W85="","",個人エントリー!$W85)</f>
        <v/>
      </c>
      <c r="I134" s="181" t="str">
        <f>IF(個人エントリー!$K85="","",個人エントリー!$G85)</f>
        <v/>
      </c>
      <c r="J134" s="96" t="str">
        <f>IF(個人エントリー!$I85="","",個人エントリー!$F85)</f>
        <v/>
      </c>
      <c r="K134" s="97" t="str">
        <f>IF(個人エントリー!$I85="","",個人エントリー!$E85)</f>
        <v/>
      </c>
      <c r="L134" s="90" t="str">
        <f>IF(個人エントリー!$Y85="","",個人エントリー!$Y85)</f>
        <v/>
      </c>
      <c r="M134" s="149" t="str">
        <f>IF(個人エントリー!$Z85="","",個人エントリー!$Z85)</f>
        <v/>
      </c>
      <c r="N134" s="145" t="str">
        <f>IF(個人エントリー!$AA85="","",個人エントリー!$AA85)</f>
        <v/>
      </c>
      <c r="O134" s="152" t="str">
        <f>IF(個人エントリー!$AB85="","",個人エントリー!$AB85)</f>
        <v/>
      </c>
      <c r="P134" s="141" t="str">
        <f>IF(個人エントリー!$AC85="","",個人エントリー!$AC85)</f>
        <v/>
      </c>
    </row>
    <row r="135" spans="1:16" ht="24" customHeight="1" x14ac:dyDescent="0.25">
      <c r="A135" s="111">
        <v>81</v>
      </c>
      <c r="B135" s="142"/>
      <c r="C135" s="142" t="str">
        <f>IF(個人エントリー!$L86="","",個人エントリー!$L86&amp;個人エントリー!$M86&amp;個人エントリー!$N86)</f>
        <v/>
      </c>
      <c r="D135" s="509" t="str">
        <f>IF(個人エントリー!$P86="","",個人エントリー!$P86)</f>
        <v/>
      </c>
      <c r="E135" s="510"/>
      <c r="F135" s="150" t="str">
        <f>IF(個人エントリー!$X86="","",個人エントリー!$X86)</f>
        <v/>
      </c>
      <c r="G135" s="172" t="str">
        <f>IF(個人エントリー!$V86="","",個人エントリー!$V86)</f>
        <v/>
      </c>
      <c r="H135" s="173" t="str">
        <f>IF(個人エントリー!$W86="","",個人エントリー!$W86)</f>
        <v/>
      </c>
      <c r="I135" s="182" t="str">
        <f>IF(個人エントリー!$K86="","",個人エントリー!$G86)</f>
        <v/>
      </c>
      <c r="J135" s="98" t="str">
        <f>IF(個人エントリー!$I86="","",個人エントリー!$F86)</f>
        <v/>
      </c>
      <c r="K135" s="99" t="str">
        <f>IF(個人エントリー!$I86="","",個人エントリー!$E86)</f>
        <v/>
      </c>
      <c r="L135" s="91" t="str">
        <f>IF(個人エントリー!$Y86="","",個人エントリー!$Y86)</f>
        <v/>
      </c>
      <c r="M135" s="150" t="str">
        <f>IF(個人エントリー!$Z86="","",個人エントリー!$Z86)</f>
        <v/>
      </c>
      <c r="N135" s="146" t="str">
        <f>IF(個人エントリー!$AA86="","",個人エントリー!$AA86)</f>
        <v/>
      </c>
      <c r="O135" s="174" t="str">
        <f>IF(個人エントリー!$AB86="","",個人エントリー!$AB86)</f>
        <v/>
      </c>
      <c r="P135" s="142" t="str">
        <f>IF(個人エントリー!$AC86="","",個人エントリー!$AC86)</f>
        <v/>
      </c>
    </row>
    <row r="136" spans="1:16" ht="24" customHeight="1" x14ac:dyDescent="0.25">
      <c r="A136" s="111">
        <v>82</v>
      </c>
      <c r="B136" s="140"/>
      <c r="C136" s="140" t="str">
        <f>IF(個人エントリー!$L87="","",個人エントリー!$L87&amp;個人エントリー!$M87&amp;個人エントリー!$N87)</f>
        <v/>
      </c>
      <c r="D136" s="511" t="str">
        <f>IF(個人エントリー!$P87="","",個人エントリー!$P87)</f>
        <v/>
      </c>
      <c r="E136" s="512"/>
      <c r="F136" s="148" t="str">
        <f>IF(個人エントリー!$X87="","",個人エントリー!$X87)</f>
        <v/>
      </c>
      <c r="G136" s="168" t="str">
        <f>IF(個人エントリー!$V87="","",個人エントリー!$V87)</f>
        <v/>
      </c>
      <c r="H136" s="169" t="str">
        <f>IF(個人エントリー!$W87="","",個人エントリー!$W87)</f>
        <v/>
      </c>
      <c r="I136" s="180" t="str">
        <f>IF(個人エントリー!$K87="","",個人エントリー!$G87)</f>
        <v/>
      </c>
      <c r="J136" s="94" t="str">
        <f>IF(個人エントリー!$I87="","",個人エントリー!$F87)</f>
        <v/>
      </c>
      <c r="K136" s="95" t="str">
        <f>IF(個人エントリー!$I87="","",個人エントリー!$E87)</f>
        <v/>
      </c>
      <c r="L136" s="89" t="str">
        <f>IF(個人エントリー!$Y87="","",個人エントリー!$Y87)</f>
        <v/>
      </c>
      <c r="M136" s="148" t="str">
        <f>IF(個人エントリー!$Z87="","",個人エントリー!$Z87)</f>
        <v/>
      </c>
      <c r="N136" s="144" t="str">
        <f>IF(個人エントリー!$AA87="","",個人エントリー!$AA87)</f>
        <v/>
      </c>
      <c r="O136" s="151" t="str">
        <f>IF(個人エントリー!$AB87="","",個人エントリー!$AB87)</f>
        <v/>
      </c>
      <c r="P136" s="140" t="str">
        <f>IF(個人エントリー!$AC87="","",個人エントリー!$AC87)</f>
        <v/>
      </c>
    </row>
    <row r="137" spans="1:16" ht="24" customHeight="1" x14ac:dyDescent="0.25">
      <c r="A137" s="111">
        <v>83</v>
      </c>
      <c r="B137" s="140"/>
      <c r="C137" s="140" t="str">
        <f>IF(個人エントリー!$L88="","",個人エントリー!$L88&amp;個人エントリー!$M88&amp;個人エントリー!$N88)</f>
        <v/>
      </c>
      <c r="D137" s="511" t="str">
        <f>IF(個人エントリー!$P88="","",個人エントリー!$P88)</f>
        <v/>
      </c>
      <c r="E137" s="512"/>
      <c r="F137" s="148" t="str">
        <f>IF(個人エントリー!$X88="","",個人エントリー!$X88)</f>
        <v/>
      </c>
      <c r="G137" s="168" t="str">
        <f>IF(個人エントリー!$V88="","",個人エントリー!$V88)</f>
        <v/>
      </c>
      <c r="H137" s="169" t="str">
        <f>IF(個人エントリー!$W88="","",個人エントリー!$W88)</f>
        <v/>
      </c>
      <c r="I137" s="180" t="str">
        <f>IF(個人エントリー!$K88="","",個人エントリー!$G88)</f>
        <v/>
      </c>
      <c r="J137" s="94" t="str">
        <f>IF(個人エントリー!$I88="","",個人エントリー!$F88)</f>
        <v/>
      </c>
      <c r="K137" s="95" t="str">
        <f>IF(個人エントリー!$I88="","",個人エントリー!$E88)</f>
        <v/>
      </c>
      <c r="L137" s="89" t="str">
        <f>IF(個人エントリー!$Y88="","",個人エントリー!$Y88)</f>
        <v/>
      </c>
      <c r="M137" s="148" t="str">
        <f>IF(個人エントリー!$Z88="","",個人エントリー!$Z88)</f>
        <v/>
      </c>
      <c r="N137" s="144" t="str">
        <f>IF(個人エントリー!$AA88="","",個人エントリー!$AA88)</f>
        <v/>
      </c>
      <c r="O137" s="151" t="str">
        <f>IF(個人エントリー!$AB88="","",個人エントリー!$AB88)</f>
        <v/>
      </c>
      <c r="P137" s="140" t="str">
        <f>IF(個人エントリー!$AC88="","",個人エントリー!$AC88)</f>
        <v/>
      </c>
    </row>
    <row r="138" spans="1:16" ht="24" customHeight="1" x14ac:dyDescent="0.25">
      <c r="A138" s="111">
        <v>84</v>
      </c>
      <c r="B138" s="140"/>
      <c r="C138" s="140" t="str">
        <f>IF(個人エントリー!$L89="","",個人エントリー!$L89&amp;個人エントリー!$M89&amp;個人エントリー!$N89)</f>
        <v/>
      </c>
      <c r="D138" s="511" t="str">
        <f>IF(個人エントリー!$P89="","",個人エントリー!$P89)</f>
        <v/>
      </c>
      <c r="E138" s="512"/>
      <c r="F138" s="148" t="str">
        <f>IF(個人エントリー!$X89="","",個人エントリー!$X89)</f>
        <v/>
      </c>
      <c r="G138" s="168" t="str">
        <f>IF(個人エントリー!$V89="","",個人エントリー!$V89)</f>
        <v/>
      </c>
      <c r="H138" s="169" t="str">
        <f>IF(個人エントリー!$W89="","",個人エントリー!$W89)</f>
        <v/>
      </c>
      <c r="I138" s="180" t="str">
        <f>IF(個人エントリー!$K89="","",個人エントリー!$G89)</f>
        <v/>
      </c>
      <c r="J138" s="94" t="str">
        <f>IF(個人エントリー!$I89="","",個人エントリー!$F89)</f>
        <v/>
      </c>
      <c r="K138" s="95" t="str">
        <f>IF(個人エントリー!$I89="","",個人エントリー!$E89)</f>
        <v/>
      </c>
      <c r="L138" s="89" t="str">
        <f>IF(個人エントリー!$Y89="","",個人エントリー!$Y89)</f>
        <v/>
      </c>
      <c r="M138" s="148" t="str">
        <f>IF(個人エントリー!$Z89="","",個人エントリー!$Z89)</f>
        <v/>
      </c>
      <c r="N138" s="144" t="str">
        <f>IF(個人エントリー!$AA89="","",個人エントリー!$AA89)</f>
        <v/>
      </c>
      <c r="O138" s="151" t="str">
        <f>IF(個人エントリー!$AB89="","",個人エントリー!$AB89)</f>
        <v/>
      </c>
      <c r="P138" s="140" t="str">
        <f>IF(個人エントリー!$AC89="","",個人エントリー!$AC89)</f>
        <v/>
      </c>
    </row>
    <row r="139" spans="1:16" ht="24" customHeight="1" x14ac:dyDescent="0.25">
      <c r="A139" s="111">
        <v>85</v>
      </c>
      <c r="B139" s="141"/>
      <c r="C139" s="141" t="str">
        <f>IF(個人エントリー!$L90="","",個人エントリー!$L90&amp;個人エントリー!$M90&amp;個人エントリー!$N90)</f>
        <v/>
      </c>
      <c r="D139" s="507" t="str">
        <f>IF(個人エントリー!$P90="","",個人エントリー!$P90)</f>
        <v/>
      </c>
      <c r="E139" s="508"/>
      <c r="F139" s="149" t="str">
        <f>IF(個人エントリー!$X90="","",個人エントリー!$X90)</f>
        <v/>
      </c>
      <c r="G139" s="170" t="str">
        <f>IF(個人エントリー!$V90="","",個人エントリー!$V90)</f>
        <v/>
      </c>
      <c r="H139" s="171" t="str">
        <f>IF(個人エントリー!$W90="","",個人エントリー!$W90)</f>
        <v/>
      </c>
      <c r="I139" s="181" t="str">
        <f>IF(個人エントリー!$K90="","",個人エントリー!$G90)</f>
        <v/>
      </c>
      <c r="J139" s="96" t="str">
        <f>IF(個人エントリー!$I90="","",個人エントリー!$F90)</f>
        <v/>
      </c>
      <c r="K139" s="97" t="str">
        <f>IF(個人エントリー!$I90="","",個人エントリー!$E90)</f>
        <v/>
      </c>
      <c r="L139" s="90" t="str">
        <f>IF(個人エントリー!$Y90="","",個人エントリー!$Y90)</f>
        <v/>
      </c>
      <c r="M139" s="149" t="str">
        <f>IF(個人エントリー!$Z90="","",個人エントリー!$Z90)</f>
        <v/>
      </c>
      <c r="N139" s="145" t="str">
        <f>IF(個人エントリー!$AA90="","",個人エントリー!$AA90)</f>
        <v/>
      </c>
      <c r="O139" s="152" t="str">
        <f>IF(個人エントリー!$AB90="","",個人エントリー!$AB90)</f>
        <v/>
      </c>
      <c r="P139" s="141" t="str">
        <f>IF(個人エントリー!$AC90="","",個人エントリー!$AC90)</f>
        <v/>
      </c>
    </row>
    <row r="140" spans="1:16" ht="24" customHeight="1" x14ac:dyDescent="0.25">
      <c r="A140" s="111">
        <v>86</v>
      </c>
      <c r="B140" s="139"/>
      <c r="C140" s="139" t="str">
        <f>IF(個人エントリー!$L91="","",個人エントリー!$L91&amp;個人エントリー!$M91&amp;個人エントリー!$N91)</f>
        <v/>
      </c>
      <c r="D140" s="509" t="str">
        <f>IF(個人エントリー!$P91="","",個人エントリー!$P91)</f>
        <v/>
      </c>
      <c r="E140" s="510"/>
      <c r="F140" s="147" t="str">
        <f>IF(個人エントリー!$X91="","",個人エントリー!$X91)</f>
        <v/>
      </c>
      <c r="G140" s="164" t="str">
        <f>IF(個人エントリー!$V91="","",個人エントリー!$V91)</f>
        <v/>
      </c>
      <c r="H140" s="165" t="str">
        <f>IF(個人エントリー!$W91="","",個人エントリー!$W91)</f>
        <v/>
      </c>
      <c r="I140" s="179" t="str">
        <f>IF(個人エントリー!$K91="","",個人エントリー!$G91)</f>
        <v/>
      </c>
      <c r="J140" s="92" t="str">
        <f>IF(個人エントリー!$I91="","",個人エントリー!$F91)</f>
        <v/>
      </c>
      <c r="K140" s="93" t="str">
        <f>IF(個人エントリー!$I91="","",個人エントリー!$E91)</f>
        <v/>
      </c>
      <c r="L140" s="102" t="str">
        <f>IF(個人エントリー!$Y91="","",個人エントリー!$Y91)</f>
        <v/>
      </c>
      <c r="M140" s="147" t="str">
        <f>IF(個人エントリー!$Z91="","",個人エントリー!$Z91)</f>
        <v/>
      </c>
      <c r="N140" s="143" t="str">
        <f>IF(個人エントリー!$AA91="","",個人エントリー!$AA91)</f>
        <v/>
      </c>
      <c r="O140" s="166" t="str">
        <f>IF(個人エントリー!$AB91="","",個人エントリー!$AB91)</f>
        <v/>
      </c>
      <c r="P140" s="167" t="str">
        <f>IF(個人エントリー!$AC91="","",個人エントリー!$AC91)</f>
        <v/>
      </c>
    </row>
    <row r="141" spans="1:16" ht="24" customHeight="1" x14ac:dyDescent="0.25">
      <c r="A141" s="111">
        <v>87</v>
      </c>
      <c r="B141" s="140"/>
      <c r="C141" s="140" t="str">
        <f>IF(個人エントリー!$L92="","",個人エントリー!$L92&amp;個人エントリー!$M92&amp;個人エントリー!$N92)</f>
        <v/>
      </c>
      <c r="D141" s="511" t="str">
        <f>IF(個人エントリー!$P92="","",個人エントリー!$P92)</f>
        <v/>
      </c>
      <c r="E141" s="512"/>
      <c r="F141" s="148" t="str">
        <f>IF(個人エントリー!$X92="","",個人エントリー!$X92)</f>
        <v/>
      </c>
      <c r="G141" s="168" t="str">
        <f>IF(個人エントリー!$V92="","",個人エントリー!$V92)</f>
        <v/>
      </c>
      <c r="H141" s="169" t="str">
        <f>IF(個人エントリー!$W92="","",個人エントリー!$W92)</f>
        <v/>
      </c>
      <c r="I141" s="180" t="str">
        <f>IF(個人エントリー!$K92="","",個人エントリー!$G92)</f>
        <v/>
      </c>
      <c r="J141" s="94" t="str">
        <f>IF(個人エントリー!$I92="","",個人エントリー!$F92)</f>
        <v/>
      </c>
      <c r="K141" s="95" t="str">
        <f>IF(個人エントリー!$I92="","",個人エントリー!$E92)</f>
        <v/>
      </c>
      <c r="L141" s="89" t="str">
        <f>IF(個人エントリー!$Y92="","",個人エントリー!$Y92)</f>
        <v/>
      </c>
      <c r="M141" s="148" t="str">
        <f>IF(個人エントリー!$Z92="","",個人エントリー!$Z92)</f>
        <v/>
      </c>
      <c r="N141" s="144" t="str">
        <f>IF(個人エントリー!$AA92="","",個人エントリー!$AA92)</f>
        <v/>
      </c>
      <c r="O141" s="151" t="str">
        <f>IF(個人エントリー!$AB92="","",個人エントリー!$AB92)</f>
        <v/>
      </c>
      <c r="P141" s="140" t="str">
        <f>IF(個人エントリー!$AC92="","",個人エントリー!$AC92)</f>
        <v/>
      </c>
    </row>
    <row r="142" spans="1:16" ht="24" customHeight="1" x14ac:dyDescent="0.25">
      <c r="A142" s="111">
        <v>88</v>
      </c>
      <c r="B142" s="140"/>
      <c r="C142" s="140" t="str">
        <f>IF(個人エントリー!$L93="","",個人エントリー!$L93&amp;個人エントリー!$M93&amp;個人エントリー!$N93)</f>
        <v/>
      </c>
      <c r="D142" s="511" t="str">
        <f>IF(個人エントリー!$P93="","",個人エントリー!$P93)</f>
        <v/>
      </c>
      <c r="E142" s="512"/>
      <c r="F142" s="148" t="str">
        <f>IF(個人エントリー!$X93="","",個人エントリー!$X93)</f>
        <v/>
      </c>
      <c r="G142" s="168" t="str">
        <f>IF(個人エントリー!$V93="","",個人エントリー!$V93)</f>
        <v/>
      </c>
      <c r="H142" s="169" t="str">
        <f>IF(個人エントリー!$W93="","",個人エントリー!$W93)</f>
        <v/>
      </c>
      <c r="I142" s="180" t="str">
        <f>IF(個人エントリー!$K93="","",個人エントリー!$G93)</f>
        <v/>
      </c>
      <c r="J142" s="94" t="str">
        <f>IF(個人エントリー!$I93="","",個人エントリー!$F93)</f>
        <v/>
      </c>
      <c r="K142" s="95" t="str">
        <f>IF(個人エントリー!$I93="","",個人エントリー!$E93)</f>
        <v/>
      </c>
      <c r="L142" s="89" t="str">
        <f>IF(個人エントリー!$Y93="","",個人エントリー!$Y93)</f>
        <v/>
      </c>
      <c r="M142" s="148" t="str">
        <f>IF(個人エントリー!$Z93="","",個人エントリー!$Z93)</f>
        <v/>
      </c>
      <c r="N142" s="144" t="str">
        <f>IF(個人エントリー!$AA93="","",個人エントリー!$AA93)</f>
        <v/>
      </c>
      <c r="O142" s="151" t="str">
        <f>IF(個人エントリー!$AB93="","",個人エントリー!$AB93)</f>
        <v/>
      </c>
      <c r="P142" s="140" t="str">
        <f>IF(個人エントリー!$AC93="","",個人エントリー!$AC93)</f>
        <v/>
      </c>
    </row>
    <row r="143" spans="1:16" ht="24" customHeight="1" x14ac:dyDescent="0.25">
      <c r="A143" s="111">
        <v>89</v>
      </c>
      <c r="B143" s="140"/>
      <c r="C143" s="140" t="str">
        <f>IF(個人エントリー!$L94="","",個人エントリー!$L94&amp;個人エントリー!$M94&amp;個人エントリー!$N94)</f>
        <v/>
      </c>
      <c r="D143" s="511" t="str">
        <f>IF(個人エントリー!$P94="","",個人エントリー!$P94)</f>
        <v/>
      </c>
      <c r="E143" s="512"/>
      <c r="F143" s="148" t="str">
        <f>IF(個人エントリー!$X94="","",個人エントリー!$X94)</f>
        <v/>
      </c>
      <c r="G143" s="168" t="str">
        <f>IF(個人エントリー!$V94="","",個人エントリー!$V94)</f>
        <v/>
      </c>
      <c r="H143" s="169" t="str">
        <f>IF(個人エントリー!$W94="","",個人エントリー!$W94)</f>
        <v/>
      </c>
      <c r="I143" s="180" t="str">
        <f>IF(個人エントリー!$K94="","",個人エントリー!$G94)</f>
        <v/>
      </c>
      <c r="J143" s="94" t="str">
        <f>IF(個人エントリー!$I94="","",個人エントリー!$F94)</f>
        <v/>
      </c>
      <c r="K143" s="95" t="str">
        <f>IF(個人エントリー!$I94="","",個人エントリー!$E94)</f>
        <v/>
      </c>
      <c r="L143" s="89" t="str">
        <f>IF(個人エントリー!$Y94="","",個人エントリー!$Y94)</f>
        <v/>
      </c>
      <c r="M143" s="148" t="str">
        <f>IF(個人エントリー!$Z94="","",個人エントリー!$Z94)</f>
        <v/>
      </c>
      <c r="N143" s="144" t="str">
        <f>IF(個人エントリー!$AA94="","",個人エントリー!$AA94)</f>
        <v/>
      </c>
      <c r="O143" s="151" t="str">
        <f>IF(個人エントリー!$AB94="","",個人エントリー!$AB94)</f>
        <v/>
      </c>
      <c r="P143" s="140" t="str">
        <f>IF(個人エントリー!$AC94="","",個人エントリー!$AC94)</f>
        <v/>
      </c>
    </row>
    <row r="144" spans="1:16" ht="24" customHeight="1" x14ac:dyDescent="0.25">
      <c r="A144" s="111">
        <v>90</v>
      </c>
      <c r="B144" s="141"/>
      <c r="C144" s="141" t="str">
        <f>IF(個人エントリー!$L95="","",個人エントリー!$L95&amp;個人エントリー!$M95&amp;個人エントリー!$N95)</f>
        <v/>
      </c>
      <c r="D144" s="507" t="str">
        <f>IF(個人エントリー!$P95="","",個人エントリー!$P95)</f>
        <v/>
      </c>
      <c r="E144" s="508"/>
      <c r="F144" s="149" t="str">
        <f>IF(個人エントリー!$X95="","",個人エントリー!$X95)</f>
        <v/>
      </c>
      <c r="G144" s="170" t="str">
        <f>IF(個人エントリー!$V95="","",個人エントリー!$V95)</f>
        <v/>
      </c>
      <c r="H144" s="171" t="str">
        <f>IF(個人エントリー!$W95="","",個人エントリー!$W95)</f>
        <v/>
      </c>
      <c r="I144" s="181" t="str">
        <f>IF(個人エントリー!$K95="","",個人エントリー!$G95)</f>
        <v/>
      </c>
      <c r="J144" s="96" t="str">
        <f>IF(個人エントリー!$I95="","",個人エントリー!$F95)</f>
        <v/>
      </c>
      <c r="K144" s="97" t="str">
        <f>IF(個人エントリー!$I95="","",個人エントリー!$E95)</f>
        <v/>
      </c>
      <c r="L144" s="90" t="str">
        <f>IF(個人エントリー!$Y95="","",個人エントリー!$Y95)</f>
        <v/>
      </c>
      <c r="M144" s="149" t="str">
        <f>IF(個人エントリー!$Z95="","",個人エントリー!$Z95)</f>
        <v/>
      </c>
      <c r="N144" s="145" t="str">
        <f>IF(個人エントリー!$AA95="","",個人エントリー!$AA95)</f>
        <v/>
      </c>
      <c r="O144" s="152" t="str">
        <f>IF(個人エントリー!$AB95="","",個人エントリー!$AB95)</f>
        <v/>
      </c>
      <c r="P144" s="141" t="str">
        <f>IF(個人エントリー!$AC95="","",個人エントリー!$AC95)</f>
        <v/>
      </c>
    </row>
    <row r="145" spans="1:16" ht="24" customHeight="1" x14ac:dyDescent="0.25">
      <c r="A145" s="111">
        <v>91</v>
      </c>
      <c r="B145" s="142"/>
      <c r="C145" s="142" t="str">
        <f>IF(個人エントリー!$L96="","",個人エントリー!$L96&amp;個人エントリー!$M96&amp;個人エントリー!$N96)</f>
        <v/>
      </c>
      <c r="D145" s="509" t="str">
        <f>IF(個人エントリー!$P96="","",個人エントリー!$P96)</f>
        <v/>
      </c>
      <c r="E145" s="510"/>
      <c r="F145" s="150" t="str">
        <f>IF(個人エントリー!$X96="","",個人エントリー!$X96)</f>
        <v/>
      </c>
      <c r="G145" s="172" t="str">
        <f>IF(個人エントリー!$V96="","",個人エントリー!$V96)</f>
        <v/>
      </c>
      <c r="H145" s="173" t="str">
        <f>IF(個人エントリー!$W96="","",個人エントリー!$W96)</f>
        <v/>
      </c>
      <c r="I145" s="182" t="str">
        <f>IF(個人エントリー!$K96="","",個人エントリー!$G96)</f>
        <v/>
      </c>
      <c r="J145" s="98" t="str">
        <f>IF(個人エントリー!$I96="","",個人エントリー!$F96)</f>
        <v/>
      </c>
      <c r="K145" s="99" t="str">
        <f>IF(個人エントリー!$I96="","",個人エントリー!$E96)</f>
        <v/>
      </c>
      <c r="L145" s="91" t="str">
        <f>IF(個人エントリー!$Y96="","",個人エントリー!$Y96)</f>
        <v/>
      </c>
      <c r="M145" s="150" t="str">
        <f>IF(個人エントリー!$Z96="","",個人エントリー!$Z96)</f>
        <v/>
      </c>
      <c r="N145" s="146" t="str">
        <f>IF(個人エントリー!$AA96="","",個人エントリー!$AA96)</f>
        <v/>
      </c>
      <c r="O145" s="174" t="str">
        <f>IF(個人エントリー!$AB96="","",個人エントリー!$AB96)</f>
        <v/>
      </c>
      <c r="P145" s="142" t="str">
        <f>IF(個人エントリー!$AC96="","",個人エントリー!$AC96)</f>
        <v/>
      </c>
    </row>
    <row r="146" spans="1:16" ht="24" customHeight="1" x14ac:dyDescent="0.25">
      <c r="A146" s="111">
        <v>92</v>
      </c>
      <c r="B146" s="140"/>
      <c r="C146" s="140" t="str">
        <f>IF(個人エントリー!$L97="","",個人エントリー!$L97&amp;個人エントリー!$M97&amp;個人エントリー!$N97)</f>
        <v/>
      </c>
      <c r="D146" s="511" t="str">
        <f>IF(個人エントリー!$P97="","",個人エントリー!$P97)</f>
        <v/>
      </c>
      <c r="E146" s="512"/>
      <c r="F146" s="148" t="str">
        <f>IF(個人エントリー!$X97="","",個人エントリー!$X97)</f>
        <v/>
      </c>
      <c r="G146" s="168" t="str">
        <f>IF(個人エントリー!$V97="","",個人エントリー!$V97)</f>
        <v/>
      </c>
      <c r="H146" s="169" t="str">
        <f>IF(個人エントリー!$W97="","",個人エントリー!$W97)</f>
        <v/>
      </c>
      <c r="I146" s="180" t="str">
        <f>IF(個人エントリー!$K97="","",個人エントリー!$G97)</f>
        <v/>
      </c>
      <c r="J146" s="94" t="str">
        <f>IF(個人エントリー!$I97="","",個人エントリー!$F97)</f>
        <v/>
      </c>
      <c r="K146" s="95" t="str">
        <f>IF(個人エントリー!$I97="","",個人エントリー!$E97)</f>
        <v/>
      </c>
      <c r="L146" s="89" t="str">
        <f>IF(個人エントリー!$Y97="","",個人エントリー!$Y97)</f>
        <v/>
      </c>
      <c r="M146" s="148" t="str">
        <f>IF(個人エントリー!$Z97="","",個人エントリー!$Z97)</f>
        <v/>
      </c>
      <c r="N146" s="144" t="str">
        <f>IF(個人エントリー!$AA97="","",個人エントリー!$AA97)</f>
        <v/>
      </c>
      <c r="O146" s="151" t="str">
        <f>IF(個人エントリー!$AB97="","",個人エントリー!$AB97)</f>
        <v/>
      </c>
      <c r="P146" s="140" t="str">
        <f>IF(個人エントリー!$AC97="","",個人エントリー!$AC97)</f>
        <v/>
      </c>
    </row>
    <row r="147" spans="1:16" ht="24" customHeight="1" x14ac:dyDescent="0.25">
      <c r="A147" s="111">
        <v>93</v>
      </c>
      <c r="B147" s="140"/>
      <c r="C147" s="140" t="str">
        <f>IF(個人エントリー!$L98="","",個人エントリー!$L98&amp;個人エントリー!$M98&amp;個人エントリー!$N98)</f>
        <v/>
      </c>
      <c r="D147" s="511" t="str">
        <f>IF(個人エントリー!$P98="","",個人エントリー!$P98)</f>
        <v/>
      </c>
      <c r="E147" s="512"/>
      <c r="F147" s="148" t="str">
        <f>IF(個人エントリー!$X98="","",個人エントリー!$X98)</f>
        <v/>
      </c>
      <c r="G147" s="168" t="str">
        <f>IF(個人エントリー!$V98="","",個人エントリー!$V98)</f>
        <v/>
      </c>
      <c r="H147" s="169" t="str">
        <f>IF(個人エントリー!$W98="","",個人エントリー!$W98)</f>
        <v/>
      </c>
      <c r="I147" s="180" t="str">
        <f>IF(個人エントリー!$K98="","",個人エントリー!$G98)</f>
        <v/>
      </c>
      <c r="J147" s="94" t="str">
        <f>IF(個人エントリー!$I98="","",個人エントリー!$F98)</f>
        <v/>
      </c>
      <c r="K147" s="95" t="str">
        <f>IF(個人エントリー!$I98="","",個人エントリー!$E98)</f>
        <v/>
      </c>
      <c r="L147" s="89" t="str">
        <f>IF(個人エントリー!$Y98="","",個人エントリー!$Y98)</f>
        <v/>
      </c>
      <c r="M147" s="148" t="str">
        <f>IF(個人エントリー!$Z98="","",個人エントリー!$Z98)</f>
        <v/>
      </c>
      <c r="N147" s="144" t="str">
        <f>IF(個人エントリー!$AA98="","",個人エントリー!$AA98)</f>
        <v/>
      </c>
      <c r="O147" s="151" t="str">
        <f>IF(個人エントリー!$AB98="","",個人エントリー!$AB98)</f>
        <v/>
      </c>
      <c r="P147" s="140" t="str">
        <f>IF(個人エントリー!$AC98="","",個人エントリー!$AC98)</f>
        <v/>
      </c>
    </row>
    <row r="148" spans="1:16" ht="24" customHeight="1" x14ac:dyDescent="0.25">
      <c r="A148" s="111">
        <v>94</v>
      </c>
      <c r="B148" s="140"/>
      <c r="C148" s="140" t="str">
        <f>IF(個人エントリー!$L99="","",個人エントリー!$L99&amp;個人エントリー!$M99&amp;個人エントリー!$N99)</f>
        <v/>
      </c>
      <c r="D148" s="511" t="str">
        <f>IF(個人エントリー!$P99="","",個人エントリー!$P99)</f>
        <v/>
      </c>
      <c r="E148" s="512"/>
      <c r="F148" s="148" t="str">
        <f>IF(個人エントリー!$X99="","",個人エントリー!$X99)</f>
        <v/>
      </c>
      <c r="G148" s="168" t="str">
        <f>IF(個人エントリー!$V99="","",個人エントリー!$V99)</f>
        <v/>
      </c>
      <c r="H148" s="169" t="str">
        <f>IF(個人エントリー!$W99="","",個人エントリー!$W99)</f>
        <v/>
      </c>
      <c r="I148" s="180" t="str">
        <f>IF(個人エントリー!$K99="","",個人エントリー!$G99)</f>
        <v/>
      </c>
      <c r="J148" s="94" t="str">
        <f>IF(個人エントリー!$I99="","",個人エントリー!$F99)</f>
        <v/>
      </c>
      <c r="K148" s="95" t="str">
        <f>IF(個人エントリー!$I99="","",個人エントリー!$E99)</f>
        <v/>
      </c>
      <c r="L148" s="89" t="str">
        <f>IF(個人エントリー!$Y99="","",個人エントリー!$Y99)</f>
        <v/>
      </c>
      <c r="M148" s="148" t="str">
        <f>IF(個人エントリー!$Z99="","",個人エントリー!$Z99)</f>
        <v/>
      </c>
      <c r="N148" s="144" t="str">
        <f>IF(個人エントリー!$AA99="","",個人エントリー!$AA99)</f>
        <v/>
      </c>
      <c r="O148" s="151" t="str">
        <f>IF(個人エントリー!$AB99="","",個人エントリー!$AB99)</f>
        <v/>
      </c>
      <c r="P148" s="140" t="str">
        <f>IF(個人エントリー!$AC99="","",個人エントリー!$AC99)</f>
        <v/>
      </c>
    </row>
    <row r="149" spans="1:16" ht="24" customHeight="1" x14ac:dyDescent="0.25">
      <c r="A149" s="111">
        <v>95</v>
      </c>
      <c r="B149" s="141"/>
      <c r="C149" s="141" t="str">
        <f>IF(個人エントリー!$L100="","",個人エントリー!$L100&amp;個人エントリー!$M100&amp;個人エントリー!$N100)</f>
        <v/>
      </c>
      <c r="D149" s="507" t="str">
        <f>IF(個人エントリー!$P100="","",個人エントリー!$P100)</f>
        <v/>
      </c>
      <c r="E149" s="508"/>
      <c r="F149" s="149" t="str">
        <f>IF(個人エントリー!$X100="","",個人エントリー!$X100)</f>
        <v/>
      </c>
      <c r="G149" s="170" t="str">
        <f>IF(個人エントリー!$V100="","",個人エントリー!$V100)</f>
        <v/>
      </c>
      <c r="H149" s="171" t="str">
        <f>IF(個人エントリー!$W100="","",個人エントリー!$W100)</f>
        <v/>
      </c>
      <c r="I149" s="181" t="str">
        <f>IF(個人エントリー!$K100="","",個人エントリー!$G100)</f>
        <v/>
      </c>
      <c r="J149" s="96" t="str">
        <f>IF(個人エントリー!$I100="","",個人エントリー!$F100)</f>
        <v/>
      </c>
      <c r="K149" s="97" t="str">
        <f>IF(個人エントリー!$I100="","",個人エントリー!$E100)</f>
        <v/>
      </c>
      <c r="L149" s="90" t="str">
        <f>IF(個人エントリー!$Y100="","",個人エントリー!$Y100)</f>
        <v/>
      </c>
      <c r="M149" s="149" t="str">
        <f>IF(個人エントリー!$Z100="","",個人エントリー!$Z100)</f>
        <v/>
      </c>
      <c r="N149" s="145" t="str">
        <f>IF(個人エントリー!$AA100="","",個人エントリー!$AA100)</f>
        <v/>
      </c>
      <c r="O149" s="152" t="str">
        <f>IF(個人エントリー!$AB100="","",個人エントリー!$AB100)</f>
        <v/>
      </c>
      <c r="P149" s="141" t="str">
        <f>IF(個人エントリー!$AC100="","",個人エントリー!$AC100)</f>
        <v/>
      </c>
    </row>
    <row r="150" spans="1:16" ht="24" customHeight="1" x14ac:dyDescent="0.25">
      <c r="A150" s="111">
        <v>96</v>
      </c>
      <c r="B150" s="142"/>
      <c r="C150" s="142" t="str">
        <f>IF(個人エントリー!$L101="","",個人エントリー!$L101&amp;個人エントリー!$M101&amp;個人エントリー!$N101)</f>
        <v/>
      </c>
      <c r="D150" s="509" t="str">
        <f>IF(個人エントリー!$P101="","",個人エントリー!$P101)</f>
        <v/>
      </c>
      <c r="E150" s="510"/>
      <c r="F150" s="150" t="str">
        <f>IF(個人エントリー!$X101="","",個人エントリー!$X101)</f>
        <v/>
      </c>
      <c r="G150" s="172" t="str">
        <f>IF(個人エントリー!$V101="","",個人エントリー!$V101)</f>
        <v/>
      </c>
      <c r="H150" s="173" t="str">
        <f>IF(個人エントリー!$W101="","",個人エントリー!$W101)</f>
        <v/>
      </c>
      <c r="I150" s="182" t="str">
        <f>IF(個人エントリー!$K101="","",個人エントリー!$G101)</f>
        <v/>
      </c>
      <c r="J150" s="98" t="str">
        <f>IF(個人エントリー!$I101="","",個人エントリー!$F101)</f>
        <v/>
      </c>
      <c r="K150" s="99" t="str">
        <f>IF(個人エントリー!$I101="","",個人エントリー!$E101)</f>
        <v/>
      </c>
      <c r="L150" s="91" t="str">
        <f>IF(個人エントリー!$Y101="","",個人エントリー!$Y101)</f>
        <v/>
      </c>
      <c r="M150" s="150" t="str">
        <f>IF(個人エントリー!$Z101="","",個人エントリー!$Z101)</f>
        <v/>
      </c>
      <c r="N150" s="146" t="str">
        <f>IF(個人エントリー!$AA101="","",個人エントリー!$AA101)</f>
        <v/>
      </c>
      <c r="O150" s="174" t="str">
        <f>IF(個人エントリー!$AB101="","",個人エントリー!$AB101)</f>
        <v/>
      </c>
      <c r="P150" s="142" t="str">
        <f>IF(個人エントリー!$AC101="","",個人エントリー!$AC101)</f>
        <v/>
      </c>
    </row>
    <row r="151" spans="1:16" ht="24" customHeight="1" x14ac:dyDescent="0.25">
      <c r="A151" s="111">
        <v>97</v>
      </c>
      <c r="B151" s="140"/>
      <c r="C151" s="140" t="str">
        <f>IF(個人エントリー!$L102="","",個人エントリー!$L102&amp;個人エントリー!$M102&amp;個人エントリー!$N102)</f>
        <v/>
      </c>
      <c r="D151" s="511" t="str">
        <f>IF(個人エントリー!$P102="","",個人エントリー!$P102)</f>
        <v/>
      </c>
      <c r="E151" s="512"/>
      <c r="F151" s="148" t="str">
        <f>IF(個人エントリー!$X102="","",個人エントリー!$X102)</f>
        <v/>
      </c>
      <c r="G151" s="168" t="str">
        <f>IF(個人エントリー!$V102="","",個人エントリー!$V102)</f>
        <v/>
      </c>
      <c r="H151" s="169" t="str">
        <f>IF(個人エントリー!$W102="","",個人エントリー!$W102)</f>
        <v/>
      </c>
      <c r="I151" s="180" t="str">
        <f>IF(個人エントリー!$K102="","",個人エントリー!$G102)</f>
        <v/>
      </c>
      <c r="J151" s="94" t="str">
        <f>IF(個人エントリー!$I102="","",個人エントリー!$F102)</f>
        <v/>
      </c>
      <c r="K151" s="95" t="str">
        <f>IF(個人エントリー!$I102="","",個人エントリー!$E102)</f>
        <v/>
      </c>
      <c r="L151" s="89" t="str">
        <f>IF(個人エントリー!$Y102="","",個人エントリー!$Y102)</f>
        <v/>
      </c>
      <c r="M151" s="148" t="str">
        <f>IF(個人エントリー!$Z102="","",個人エントリー!$Z102)</f>
        <v/>
      </c>
      <c r="N151" s="144" t="str">
        <f>IF(個人エントリー!$AA102="","",個人エントリー!$AA102)</f>
        <v/>
      </c>
      <c r="O151" s="151" t="str">
        <f>IF(個人エントリー!$AB102="","",個人エントリー!$AB102)</f>
        <v/>
      </c>
      <c r="P151" s="140" t="str">
        <f>IF(個人エントリー!$AC102="","",個人エントリー!$AC102)</f>
        <v/>
      </c>
    </row>
    <row r="152" spans="1:16" ht="24" customHeight="1" x14ac:dyDescent="0.25">
      <c r="A152" s="111">
        <v>98</v>
      </c>
      <c r="B152" s="140"/>
      <c r="C152" s="140" t="str">
        <f>IF(個人エントリー!$L103="","",個人エントリー!$L103&amp;個人エントリー!$M103&amp;個人エントリー!$N103)</f>
        <v/>
      </c>
      <c r="D152" s="511" t="str">
        <f>IF(個人エントリー!$P103="","",個人エントリー!$P103)</f>
        <v/>
      </c>
      <c r="E152" s="512"/>
      <c r="F152" s="148" t="str">
        <f>IF(個人エントリー!$X103="","",個人エントリー!$X103)</f>
        <v/>
      </c>
      <c r="G152" s="168" t="str">
        <f>IF(個人エントリー!$V103="","",個人エントリー!$V103)</f>
        <v/>
      </c>
      <c r="H152" s="169" t="str">
        <f>IF(個人エントリー!$W103="","",個人エントリー!$W103)</f>
        <v/>
      </c>
      <c r="I152" s="180" t="str">
        <f>IF(個人エントリー!$K103="","",個人エントリー!$G103)</f>
        <v/>
      </c>
      <c r="J152" s="94" t="str">
        <f>IF(個人エントリー!$I103="","",個人エントリー!$F103)</f>
        <v/>
      </c>
      <c r="K152" s="95" t="str">
        <f>IF(個人エントリー!$I103="","",個人エントリー!$E103)</f>
        <v/>
      </c>
      <c r="L152" s="89" t="str">
        <f>IF(個人エントリー!$Y103="","",個人エントリー!$Y103)</f>
        <v/>
      </c>
      <c r="M152" s="148" t="str">
        <f>IF(個人エントリー!$Z103="","",個人エントリー!$Z103)</f>
        <v/>
      </c>
      <c r="N152" s="144" t="str">
        <f>IF(個人エントリー!$AA103="","",個人エントリー!$AA103)</f>
        <v/>
      </c>
      <c r="O152" s="151" t="str">
        <f>IF(個人エントリー!$AB103="","",個人エントリー!$AB103)</f>
        <v/>
      </c>
      <c r="P152" s="140" t="str">
        <f>IF(個人エントリー!$AC103="","",個人エントリー!$AC103)</f>
        <v/>
      </c>
    </row>
    <row r="153" spans="1:16" ht="24" customHeight="1" x14ac:dyDescent="0.25">
      <c r="A153" s="111">
        <v>99</v>
      </c>
      <c r="B153" s="140"/>
      <c r="C153" s="140" t="str">
        <f>IF(個人エントリー!$L104="","",個人エントリー!$L104&amp;個人エントリー!$M104&amp;個人エントリー!$N104)</f>
        <v/>
      </c>
      <c r="D153" s="511" t="str">
        <f>IF(個人エントリー!$P104="","",個人エントリー!$P104)</f>
        <v/>
      </c>
      <c r="E153" s="512"/>
      <c r="F153" s="148" t="str">
        <f>IF(個人エントリー!$X104="","",個人エントリー!$X104)</f>
        <v/>
      </c>
      <c r="G153" s="168" t="str">
        <f>IF(個人エントリー!$V104="","",個人エントリー!$V104)</f>
        <v/>
      </c>
      <c r="H153" s="169" t="str">
        <f>IF(個人エントリー!$W104="","",個人エントリー!$W104)</f>
        <v/>
      </c>
      <c r="I153" s="180" t="str">
        <f>IF(個人エントリー!$K104="","",個人エントリー!$G104)</f>
        <v/>
      </c>
      <c r="J153" s="94" t="str">
        <f>IF(個人エントリー!$I104="","",個人エントリー!$F104)</f>
        <v/>
      </c>
      <c r="K153" s="95" t="str">
        <f>IF(個人エントリー!$I104="","",個人エントリー!$E104)</f>
        <v/>
      </c>
      <c r="L153" s="89" t="str">
        <f>IF(個人エントリー!$Y104="","",個人エントリー!$Y104)</f>
        <v/>
      </c>
      <c r="M153" s="148" t="str">
        <f>IF(個人エントリー!$Z104="","",個人エントリー!$Z104)</f>
        <v/>
      </c>
      <c r="N153" s="144" t="str">
        <f>IF(個人エントリー!$AA104="","",個人エントリー!$AA104)</f>
        <v/>
      </c>
      <c r="O153" s="151" t="str">
        <f>IF(個人エントリー!$AB104="","",個人エントリー!$AB104)</f>
        <v/>
      </c>
      <c r="P153" s="140" t="str">
        <f>IF(個人エントリー!$AC104="","",個人エントリー!$AC104)</f>
        <v/>
      </c>
    </row>
    <row r="154" spans="1:16" ht="24" customHeight="1" x14ac:dyDescent="0.25">
      <c r="A154" s="111">
        <v>100</v>
      </c>
      <c r="B154" s="141"/>
      <c r="C154" s="141" t="str">
        <f>IF(個人エントリー!$L105="","",個人エントリー!$L105&amp;個人エントリー!$M105&amp;個人エントリー!$N105)</f>
        <v/>
      </c>
      <c r="D154" s="507" t="str">
        <f>IF(個人エントリー!$P105="","",個人エントリー!$P105)</f>
        <v/>
      </c>
      <c r="E154" s="508"/>
      <c r="F154" s="149" t="str">
        <f>IF(個人エントリー!$X105="","",個人エントリー!$X105)</f>
        <v/>
      </c>
      <c r="G154" s="170" t="str">
        <f>IF(個人エントリー!$V105="","",個人エントリー!$V105)</f>
        <v/>
      </c>
      <c r="H154" s="171" t="str">
        <f>IF(個人エントリー!$W105="","",個人エントリー!$W105)</f>
        <v/>
      </c>
      <c r="I154" s="181" t="str">
        <f>IF(個人エントリー!$K105="","",個人エントリー!$G105)</f>
        <v/>
      </c>
      <c r="J154" s="96" t="str">
        <f>IF(個人エントリー!$I105="","",個人エントリー!$F105)</f>
        <v/>
      </c>
      <c r="K154" s="97" t="str">
        <f>IF(個人エントリー!$I105="","",個人エントリー!$E105)</f>
        <v/>
      </c>
      <c r="L154" s="90" t="str">
        <f>IF(個人エントリー!$Y105="","",個人エントリー!$Y105)</f>
        <v/>
      </c>
      <c r="M154" s="149" t="str">
        <f>IF(個人エントリー!$Z105="","",個人エントリー!$Z105)</f>
        <v/>
      </c>
      <c r="N154" s="145" t="str">
        <f>IF(個人エントリー!$AA105="","",個人エントリー!$AA105)</f>
        <v/>
      </c>
      <c r="O154" s="152" t="str">
        <f>IF(個人エントリー!$AB105="","",個人エントリー!$AB105)</f>
        <v/>
      </c>
      <c r="P154" s="141" t="str">
        <f>IF(個人エントリー!$AC105="","",個人エントリー!$AC105)</f>
        <v/>
      </c>
    </row>
    <row r="155" spans="1:16" ht="24" customHeight="1" x14ac:dyDescent="0.25">
      <c r="A155" s="111">
        <v>101</v>
      </c>
      <c r="B155" s="142"/>
      <c r="C155" s="142" t="str">
        <f>IF(個人エントリー!$L106="","",個人エントリー!$L106&amp;個人エントリー!$M106&amp;個人エントリー!$N106)</f>
        <v/>
      </c>
      <c r="D155" s="509" t="str">
        <f>IF(個人エントリー!$P106="","",個人エントリー!$P106)</f>
        <v/>
      </c>
      <c r="E155" s="510"/>
      <c r="F155" s="150" t="str">
        <f>IF(個人エントリー!$X106="","",個人エントリー!$X106)</f>
        <v/>
      </c>
      <c r="G155" s="172" t="str">
        <f>IF(個人エントリー!$V106="","",個人エントリー!$V106)</f>
        <v/>
      </c>
      <c r="H155" s="173" t="str">
        <f>IF(個人エントリー!$W106="","",個人エントリー!$W106)</f>
        <v/>
      </c>
      <c r="I155" s="182" t="str">
        <f>IF(個人エントリー!$K106="","",個人エントリー!$G106)</f>
        <v/>
      </c>
      <c r="J155" s="98" t="str">
        <f>IF(個人エントリー!$I106="","",個人エントリー!$F106)</f>
        <v/>
      </c>
      <c r="K155" s="99" t="str">
        <f>IF(個人エントリー!$I106="","",個人エントリー!$E106)</f>
        <v/>
      </c>
      <c r="L155" s="91" t="str">
        <f>IF(個人エントリー!$Y106="","",個人エントリー!$Y106)</f>
        <v/>
      </c>
      <c r="M155" s="150" t="str">
        <f>IF(個人エントリー!$Z106="","",個人エントリー!$Z106)</f>
        <v/>
      </c>
      <c r="N155" s="146" t="str">
        <f>IF(個人エントリー!$AA106="","",個人エントリー!$AA106)</f>
        <v/>
      </c>
      <c r="O155" s="174" t="str">
        <f>IF(個人エントリー!$AB106="","",個人エントリー!$AB106)</f>
        <v/>
      </c>
      <c r="P155" s="142" t="str">
        <f>IF(個人エントリー!$AC106="","",個人エントリー!$AC106)</f>
        <v/>
      </c>
    </row>
    <row r="156" spans="1:16" ht="24" customHeight="1" x14ac:dyDescent="0.25">
      <c r="A156" s="111">
        <v>102</v>
      </c>
      <c r="B156" s="140"/>
      <c r="C156" s="140" t="str">
        <f>IF(個人エントリー!$L107="","",個人エントリー!$L107&amp;個人エントリー!$M107&amp;個人エントリー!$N107)</f>
        <v/>
      </c>
      <c r="D156" s="511" t="str">
        <f>IF(個人エントリー!$P107="","",個人エントリー!$P107)</f>
        <v/>
      </c>
      <c r="E156" s="512"/>
      <c r="F156" s="148" t="str">
        <f>IF(個人エントリー!$X107="","",個人エントリー!$X107)</f>
        <v/>
      </c>
      <c r="G156" s="168" t="str">
        <f>IF(個人エントリー!$V107="","",個人エントリー!$V107)</f>
        <v/>
      </c>
      <c r="H156" s="169" t="str">
        <f>IF(個人エントリー!$W107="","",個人エントリー!$W107)</f>
        <v/>
      </c>
      <c r="I156" s="180" t="str">
        <f>IF(個人エントリー!$K107="","",個人エントリー!$G107)</f>
        <v/>
      </c>
      <c r="J156" s="94" t="str">
        <f>IF(個人エントリー!$I107="","",個人エントリー!$F107)</f>
        <v/>
      </c>
      <c r="K156" s="95" t="str">
        <f>IF(個人エントリー!$I107="","",個人エントリー!$E107)</f>
        <v/>
      </c>
      <c r="L156" s="89" t="str">
        <f>IF(個人エントリー!$Y107="","",個人エントリー!$Y107)</f>
        <v/>
      </c>
      <c r="M156" s="148" t="str">
        <f>IF(個人エントリー!$Z107="","",個人エントリー!$Z107)</f>
        <v/>
      </c>
      <c r="N156" s="144" t="str">
        <f>IF(個人エントリー!$AA107="","",個人エントリー!$AA107)</f>
        <v/>
      </c>
      <c r="O156" s="151" t="str">
        <f>IF(個人エントリー!$AB107="","",個人エントリー!$AB107)</f>
        <v/>
      </c>
      <c r="P156" s="140" t="str">
        <f>IF(個人エントリー!$AC107="","",個人エントリー!$AC107)</f>
        <v/>
      </c>
    </row>
    <row r="157" spans="1:16" ht="24" customHeight="1" x14ac:dyDescent="0.25">
      <c r="A157" s="111">
        <v>103</v>
      </c>
      <c r="B157" s="140"/>
      <c r="C157" s="140" t="str">
        <f>IF(個人エントリー!$L108="","",個人エントリー!$L108&amp;個人エントリー!$M108&amp;個人エントリー!$N108)</f>
        <v/>
      </c>
      <c r="D157" s="511" t="str">
        <f>IF(個人エントリー!$P108="","",個人エントリー!$P108)</f>
        <v/>
      </c>
      <c r="E157" s="512"/>
      <c r="F157" s="148" t="str">
        <f>IF(個人エントリー!$X108="","",個人エントリー!$X108)</f>
        <v/>
      </c>
      <c r="G157" s="168" t="str">
        <f>IF(個人エントリー!$V108="","",個人エントリー!$V108)</f>
        <v/>
      </c>
      <c r="H157" s="169" t="str">
        <f>IF(個人エントリー!$W108="","",個人エントリー!$W108)</f>
        <v/>
      </c>
      <c r="I157" s="180" t="str">
        <f>IF(個人エントリー!$K108="","",個人エントリー!$G108)</f>
        <v/>
      </c>
      <c r="J157" s="94" t="str">
        <f>IF(個人エントリー!$I108="","",個人エントリー!$F108)</f>
        <v/>
      </c>
      <c r="K157" s="95" t="str">
        <f>IF(個人エントリー!$I108="","",個人エントリー!$E108)</f>
        <v/>
      </c>
      <c r="L157" s="89" t="str">
        <f>IF(個人エントリー!$Y108="","",個人エントリー!$Y108)</f>
        <v/>
      </c>
      <c r="M157" s="148" t="str">
        <f>IF(個人エントリー!$Z108="","",個人エントリー!$Z108)</f>
        <v/>
      </c>
      <c r="N157" s="144" t="str">
        <f>IF(個人エントリー!$AA108="","",個人エントリー!$AA108)</f>
        <v/>
      </c>
      <c r="O157" s="151" t="str">
        <f>IF(個人エントリー!$AB108="","",個人エントリー!$AB108)</f>
        <v/>
      </c>
      <c r="P157" s="140" t="str">
        <f>IF(個人エントリー!$AC108="","",個人エントリー!$AC108)</f>
        <v/>
      </c>
    </row>
    <row r="158" spans="1:16" ht="24" customHeight="1" x14ac:dyDescent="0.25">
      <c r="A158" s="111">
        <v>104</v>
      </c>
      <c r="B158" s="140"/>
      <c r="C158" s="140" t="str">
        <f>IF(個人エントリー!$L109="","",個人エントリー!$L109&amp;個人エントリー!$M109&amp;個人エントリー!$N109)</f>
        <v/>
      </c>
      <c r="D158" s="511" t="str">
        <f>IF(個人エントリー!$P109="","",個人エントリー!$P109)</f>
        <v/>
      </c>
      <c r="E158" s="512"/>
      <c r="F158" s="148" t="str">
        <f>IF(個人エントリー!$X109="","",個人エントリー!$X109)</f>
        <v/>
      </c>
      <c r="G158" s="168" t="str">
        <f>IF(個人エントリー!$V109="","",個人エントリー!$V109)</f>
        <v/>
      </c>
      <c r="H158" s="169" t="str">
        <f>IF(個人エントリー!$W109="","",個人エントリー!$W109)</f>
        <v/>
      </c>
      <c r="I158" s="180" t="str">
        <f>IF(個人エントリー!$K109="","",個人エントリー!$G109)</f>
        <v/>
      </c>
      <c r="J158" s="94" t="str">
        <f>IF(個人エントリー!$I109="","",個人エントリー!$F109)</f>
        <v/>
      </c>
      <c r="K158" s="95" t="str">
        <f>IF(個人エントリー!$I109="","",個人エントリー!$E109)</f>
        <v/>
      </c>
      <c r="L158" s="89" t="str">
        <f>IF(個人エントリー!$Y109="","",個人エントリー!$Y109)</f>
        <v/>
      </c>
      <c r="M158" s="148" t="str">
        <f>IF(個人エントリー!$Z109="","",個人エントリー!$Z109)</f>
        <v/>
      </c>
      <c r="N158" s="144" t="str">
        <f>IF(個人エントリー!$AA109="","",個人エントリー!$AA109)</f>
        <v/>
      </c>
      <c r="O158" s="151" t="str">
        <f>IF(個人エントリー!$AB109="","",個人エントリー!$AB109)</f>
        <v/>
      </c>
      <c r="P158" s="140" t="str">
        <f>IF(個人エントリー!$AC109="","",個人エントリー!$AC109)</f>
        <v/>
      </c>
    </row>
    <row r="159" spans="1:16" ht="24" customHeight="1" x14ac:dyDescent="0.25">
      <c r="A159" s="111">
        <v>105</v>
      </c>
      <c r="B159" s="141"/>
      <c r="C159" s="141" t="str">
        <f>IF(個人エントリー!$L110="","",個人エントリー!$L110&amp;個人エントリー!$M110&amp;個人エントリー!$N110)</f>
        <v/>
      </c>
      <c r="D159" s="507" t="str">
        <f>IF(個人エントリー!$P110="","",個人エントリー!$P110)</f>
        <v/>
      </c>
      <c r="E159" s="508"/>
      <c r="F159" s="149" t="str">
        <f>IF(個人エントリー!$X110="","",個人エントリー!$X110)</f>
        <v/>
      </c>
      <c r="G159" s="170" t="str">
        <f>IF(個人エントリー!$V110="","",個人エントリー!$V110)</f>
        <v/>
      </c>
      <c r="H159" s="171" t="str">
        <f>IF(個人エントリー!$W110="","",個人エントリー!$W110)</f>
        <v/>
      </c>
      <c r="I159" s="181" t="str">
        <f>IF(個人エントリー!$K110="","",個人エントリー!$G110)</f>
        <v/>
      </c>
      <c r="J159" s="96" t="str">
        <f>IF(個人エントリー!$I110="","",個人エントリー!$F110)</f>
        <v/>
      </c>
      <c r="K159" s="97" t="str">
        <f>IF(個人エントリー!$I110="","",個人エントリー!$E110)</f>
        <v/>
      </c>
      <c r="L159" s="90" t="str">
        <f>IF(個人エントリー!$Y110="","",個人エントリー!$Y110)</f>
        <v/>
      </c>
      <c r="M159" s="149" t="str">
        <f>IF(個人エントリー!$Z110="","",個人エントリー!$Z110)</f>
        <v/>
      </c>
      <c r="N159" s="145" t="str">
        <f>IF(個人エントリー!$AA110="","",個人エントリー!$AA110)</f>
        <v/>
      </c>
      <c r="O159" s="152" t="str">
        <f>IF(個人エントリー!$AB110="","",個人エントリー!$AB110)</f>
        <v/>
      </c>
      <c r="P159" s="141" t="str">
        <f>IF(個人エントリー!$AC110="","",個人エントリー!$AC110)</f>
        <v/>
      </c>
    </row>
    <row r="160" spans="1:16" ht="24" customHeight="1" x14ac:dyDescent="0.25">
      <c r="B160" s="20"/>
      <c r="C160" s="20"/>
      <c r="D160" s="20"/>
      <c r="E160" s="20"/>
      <c r="F160" s="20"/>
      <c r="G160" s="20"/>
      <c r="H160" s="110"/>
      <c r="I160" s="110"/>
      <c r="J160" s="114"/>
      <c r="K160" s="114"/>
      <c r="L160" s="36"/>
      <c r="M160" s="20"/>
      <c r="N160" s="20"/>
      <c r="O160" s="20"/>
      <c r="P160" s="20"/>
    </row>
  </sheetData>
  <sheetProtection algorithmName="SHA-512" hashValue="nUGfaLsHhPtaIO6VTWNBNJFQLc9G5Ib0jYvu5niKBH1U/86f7pEN8WSKOEe594MjZxXeQZf9Ji/KE2CoAmUGAA==" saltValue="bDH6Ix63PAOMNuAcOjylmg==" spinCount="100000" sheet="1"/>
  <mergeCells count="136">
    <mergeCell ref="D139:E139"/>
    <mergeCell ref="D140:E140"/>
    <mergeCell ref="D141:E141"/>
    <mergeCell ref="D142:E142"/>
    <mergeCell ref="D143:E143"/>
    <mergeCell ref="D144:E144"/>
    <mergeCell ref="D158:E158"/>
    <mergeCell ref="D159:E159"/>
    <mergeCell ref="D153:E153"/>
    <mergeCell ref="D154:E154"/>
    <mergeCell ref="D155:E155"/>
    <mergeCell ref="D156:E156"/>
    <mergeCell ref="D157:E157"/>
    <mergeCell ref="D150:E150"/>
    <mergeCell ref="D151:E151"/>
    <mergeCell ref="D152:E152"/>
    <mergeCell ref="D145:E145"/>
    <mergeCell ref="D146:E146"/>
    <mergeCell ref="D149:E149"/>
    <mergeCell ref="D147:E147"/>
    <mergeCell ref="D148:E148"/>
    <mergeCell ref="D138:E138"/>
    <mergeCell ref="D134:E134"/>
    <mergeCell ref="D115:E115"/>
    <mergeCell ref="D116:E116"/>
    <mergeCell ref="O127:P127"/>
    <mergeCell ref="D129:E129"/>
    <mergeCell ref="L129:N129"/>
    <mergeCell ref="D122:E122"/>
    <mergeCell ref="D124:E124"/>
    <mergeCell ref="D130:E130"/>
    <mergeCell ref="D135:E135"/>
    <mergeCell ref="D136:E136"/>
    <mergeCell ref="D131:E131"/>
    <mergeCell ref="D132:E132"/>
    <mergeCell ref="D133:E133"/>
    <mergeCell ref="D117:E117"/>
    <mergeCell ref="D123:E123"/>
    <mergeCell ref="D118:E118"/>
    <mergeCell ref="D119:E119"/>
    <mergeCell ref="D120:E120"/>
    <mergeCell ref="D121:E121"/>
    <mergeCell ref="D113:E113"/>
    <mergeCell ref="D114:E114"/>
    <mergeCell ref="D137:E137"/>
    <mergeCell ref="D111:E111"/>
    <mergeCell ref="D112:E112"/>
    <mergeCell ref="D101:E101"/>
    <mergeCell ref="D102:E102"/>
    <mergeCell ref="D103:E103"/>
    <mergeCell ref="D104:E104"/>
    <mergeCell ref="D105:E105"/>
    <mergeCell ref="D106:E106"/>
    <mergeCell ref="D107:E107"/>
    <mergeCell ref="D108:E108"/>
    <mergeCell ref="D109:E109"/>
    <mergeCell ref="D110:E110"/>
    <mergeCell ref="D78:E78"/>
    <mergeCell ref="D79:E79"/>
    <mergeCell ref="D99:E99"/>
    <mergeCell ref="D74:E74"/>
    <mergeCell ref="D75:E75"/>
    <mergeCell ref="D72:E72"/>
    <mergeCell ref="D73:E73"/>
    <mergeCell ref="D100:E100"/>
    <mergeCell ref="O92:P92"/>
    <mergeCell ref="D94:E94"/>
    <mergeCell ref="L94:N94"/>
    <mergeCell ref="D95:E95"/>
    <mergeCell ref="D96:E96"/>
    <mergeCell ref="D97:E97"/>
    <mergeCell ref="D98:E98"/>
    <mergeCell ref="D89:E89"/>
    <mergeCell ref="D80:E80"/>
    <mergeCell ref="D81:E81"/>
    <mergeCell ref="D82:E82"/>
    <mergeCell ref="D88:E88"/>
    <mergeCell ref="D87:E87"/>
    <mergeCell ref="D84:E84"/>
    <mergeCell ref="D85:E85"/>
    <mergeCell ref="D86:E86"/>
    <mergeCell ref="D60:E60"/>
    <mergeCell ref="D61:E61"/>
    <mergeCell ref="K46:L47"/>
    <mergeCell ref="D59:E59"/>
    <mergeCell ref="N44:P48"/>
    <mergeCell ref="N36:O37"/>
    <mergeCell ref="D83:E83"/>
    <mergeCell ref="D63:E63"/>
    <mergeCell ref="D64:E64"/>
    <mergeCell ref="L59:N59"/>
    <mergeCell ref="O51:P51"/>
    <mergeCell ref="G51:H51"/>
    <mergeCell ref="M38:M40"/>
    <mergeCell ref="O57:P57"/>
    <mergeCell ref="D62:E62"/>
    <mergeCell ref="D66:E66"/>
    <mergeCell ref="D67:E67"/>
    <mergeCell ref="D68:E68"/>
    <mergeCell ref="D69:E69"/>
    <mergeCell ref="D71:E71"/>
    <mergeCell ref="D65:E65"/>
    <mergeCell ref="D76:E76"/>
    <mergeCell ref="D70:E70"/>
    <mergeCell ref="D77:E77"/>
    <mergeCell ref="K12:P13"/>
    <mergeCell ref="O3:P3"/>
    <mergeCell ref="L5:P5"/>
    <mergeCell ref="L7:P7"/>
    <mergeCell ref="M9:O9"/>
    <mergeCell ref="M10:O10"/>
    <mergeCell ref="M44:M49"/>
    <mergeCell ref="M34:P35"/>
    <mergeCell ref="M41:P41"/>
    <mergeCell ref="N38:O40"/>
    <mergeCell ref="L16:N16"/>
    <mergeCell ref="M36:M37"/>
    <mergeCell ref="K42:L43"/>
    <mergeCell ref="K38:L40"/>
    <mergeCell ref="D21:E21"/>
    <mergeCell ref="D22:E22"/>
    <mergeCell ref="D23:E23"/>
    <mergeCell ref="D24:E24"/>
    <mergeCell ref="K34:L35"/>
    <mergeCell ref="D28:E28"/>
    <mergeCell ref="D16:E16"/>
    <mergeCell ref="D25:E25"/>
    <mergeCell ref="D26:E26"/>
    <mergeCell ref="D27:E27"/>
    <mergeCell ref="D17:E17"/>
    <mergeCell ref="D18:E18"/>
    <mergeCell ref="D19:E19"/>
    <mergeCell ref="D20:E20"/>
    <mergeCell ref="D29:E29"/>
    <mergeCell ref="D30:E30"/>
    <mergeCell ref="D31:E31"/>
  </mergeCells>
  <phoneticPr fontId="2"/>
  <pageMargins left="0.41" right="0.37" top="0.36" bottom="0.21" header="0.24" footer="0.19"/>
  <pageSetup paperSize="9" scale="96" fitToHeight="0" orientation="portrait" verticalDpi="360" r:id="rId1"/>
  <headerFooter alignWithMargins="0"/>
  <rowBreaks count="3" manualBreakCount="3">
    <brk id="54" max="16383" man="1"/>
    <brk id="89" max="16383" man="1"/>
    <brk id="12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R164"/>
  <sheetViews>
    <sheetView zoomScaleNormal="100" workbookViewId="0">
      <selection activeCell="C2" sqref="C2"/>
    </sheetView>
  </sheetViews>
  <sheetFormatPr defaultColWidth="9" defaultRowHeight="12.75" x14ac:dyDescent="0.25"/>
  <cols>
    <col min="1" max="1" width="3.06640625" style="1" customWidth="1"/>
    <col min="2" max="2" width="7.06640625" style="1" customWidth="1"/>
    <col min="3" max="3" width="4.73046875" style="1" customWidth="1"/>
    <col min="4" max="4" width="4.265625" style="1" customWidth="1"/>
    <col min="5" max="5" width="9.265625" style="1" customWidth="1"/>
    <col min="6" max="6" width="6.265625" style="1" customWidth="1"/>
    <col min="7" max="8" width="12.59765625" style="1" customWidth="1"/>
    <col min="9" max="10" width="10.265625" style="1" customWidth="1"/>
    <col min="11" max="12" width="4.46484375" style="1" customWidth="1"/>
    <col min="13" max="13" width="6.06640625" style="1" customWidth="1"/>
    <col min="14" max="16" width="9" style="1"/>
    <col min="17" max="17" width="4.9296875" style="1" customWidth="1"/>
    <col min="18" max="16384" width="9" style="1"/>
  </cols>
  <sheetData>
    <row r="1" spans="1:18" ht="26.25" customHeight="1" x14ac:dyDescent="0.25">
      <c r="A1" s="1" t="s">
        <v>622</v>
      </c>
      <c r="H1" s="1" t="s">
        <v>623</v>
      </c>
    </row>
    <row r="2" spans="1:18" ht="26.25" customHeight="1" x14ac:dyDescent="0.25">
      <c r="A2" s="8" t="s">
        <v>37</v>
      </c>
      <c r="N2" s="3" t="s">
        <v>38</v>
      </c>
    </row>
    <row r="3" spans="1:18" ht="26.25" customHeight="1" thickBot="1" x14ac:dyDescent="0.3">
      <c r="A3" s="115"/>
      <c r="B3" s="42" t="str">
        <f>IF(基本データ!$C$9="","",基本データ!$C$9)</f>
        <v>府小学生丹後予(非公認)</v>
      </c>
      <c r="C3" s="16"/>
      <c r="D3" s="16"/>
      <c r="E3" s="17"/>
      <c r="F3" s="16"/>
      <c r="G3" s="16"/>
      <c r="H3" s="16"/>
      <c r="I3" s="16"/>
      <c r="J3" s="16"/>
      <c r="K3" s="16"/>
      <c r="L3" s="16" t="s">
        <v>621</v>
      </c>
      <c r="M3" s="16"/>
      <c r="N3" s="518" t="str">
        <f>IF(基本データ!$J$5="","",基本データ!$J$5)</f>
        <v/>
      </c>
      <c r="O3" s="518"/>
      <c r="P3" s="16"/>
      <c r="Q3" s="16"/>
      <c r="R3" s="16"/>
    </row>
    <row r="4" spans="1:18" ht="26.25" customHeight="1" thickBot="1" x14ac:dyDescent="0.3">
      <c r="A4" s="111"/>
    </row>
    <row r="5" spans="1:18" ht="26.25" customHeight="1" thickBot="1" x14ac:dyDescent="0.3">
      <c r="A5" s="118" t="s">
        <v>1389</v>
      </c>
      <c r="B5" s="119" t="s">
        <v>1393</v>
      </c>
      <c r="C5" s="119" t="s">
        <v>580</v>
      </c>
      <c r="D5" s="119" t="s">
        <v>560</v>
      </c>
      <c r="E5" s="120" t="s">
        <v>33</v>
      </c>
      <c r="F5" s="120" t="s">
        <v>1379</v>
      </c>
      <c r="G5" s="120" t="s">
        <v>1380</v>
      </c>
      <c r="H5" s="120" t="s">
        <v>561</v>
      </c>
      <c r="I5" s="120" t="s">
        <v>1381</v>
      </c>
      <c r="J5" s="121" t="s">
        <v>563</v>
      </c>
      <c r="K5" s="120" t="s">
        <v>558</v>
      </c>
      <c r="L5" s="120" t="s">
        <v>559</v>
      </c>
      <c r="M5" s="120" t="s">
        <v>1388</v>
      </c>
      <c r="N5" s="121" t="s">
        <v>1390</v>
      </c>
      <c r="O5" s="122" t="s">
        <v>34</v>
      </c>
      <c r="P5" s="123" t="s">
        <v>574</v>
      </c>
      <c r="Q5" s="121" t="s">
        <v>564</v>
      </c>
      <c r="R5" s="124" t="s">
        <v>566</v>
      </c>
    </row>
    <row r="6" spans="1:18" ht="26.25" customHeight="1" thickTop="1" x14ac:dyDescent="0.25">
      <c r="A6" s="547">
        <v>1</v>
      </c>
      <c r="B6" s="550" t="str">
        <f>IF(リレーエントリー!E4="","",リレーエントリー!E4)</f>
        <v/>
      </c>
      <c r="C6" s="550" t="str">
        <f>IF(リレーエントリー!$F4="","",リレーエントリー!$F4)</f>
        <v/>
      </c>
      <c r="D6" s="550" t="str">
        <f>IF(リレーエントリー!$G4="","",リレーエントリー!$G4)</f>
        <v/>
      </c>
      <c r="E6" s="550" t="str">
        <f>IF(リレーエントリー!$M4="","",リレーエントリー!$M4)</f>
        <v/>
      </c>
      <c r="F6" s="125" t="str">
        <f>IF(リレーエントリー!$O4="","",リレーエントリー!$O4&amp;リレーエントリー!$P4&amp;リレーエントリー!$Q4)</f>
        <v/>
      </c>
      <c r="G6" s="125" t="str">
        <f>IF(リレーエントリー!$S4="","",リレーエントリー!$S4)</f>
        <v/>
      </c>
      <c r="H6" s="125" t="str">
        <f>IF(リレーエントリー!$T4="","",リレーエントリー!$T4)</f>
        <v/>
      </c>
      <c r="I6" s="125" t="str">
        <f>IF(リレーエントリー!$AJ4="","",リレーエントリー!$AJ4)</f>
        <v/>
      </c>
      <c r="J6" s="126" t="str">
        <f>IF(リレーエントリー!$AK4="","",リレーエントリー!$AK4)</f>
        <v/>
      </c>
      <c r="K6" s="125" t="str">
        <f>IF(リレーエントリー!$Y4="","",リレーエントリー!$Y4)</f>
        <v/>
      </c>
      <c r="L6" s="125" t="str">
        <f>IF(リレーエントリー!$Z4="","",リレーエントリー!$Z4)</f>
        <v/>
      </c>
      <c r="M6" s="125" t="str">
        <f>IF(リレーエントリー!$AA4="","",リレーエントリー!$AA4)</f>
        <v/>
      </c>
      <c r="N6" s="557" t="str">
        <f>IF(リレーエントリー!$AB4="","",リレーエントリー!$AB4)</f>
        <v/>
      </c>
      <c r="O6" s="560" t="str">
        <f>IF(リレーエントリー!$AC4="","",リレーエントリー!$AC4)</f>
        <v/>
      </c>
      <c r="P6" s="563" t="str">
        <f>IF(リレーエントリー!$AD4="","",リレーエントリー!$AD4)</f>
        <v/>
      </c>
      <c r="Q6" s="550" t="str">
        <f>IF(リレーエントリー!$AE4="","",リレーエントリー!$AE4)</f>
        <v/>
      </c>
      <c r="R6" s="564" t="str">
        <f>IF(リレーエントリー!$AF4="","",リレーエントリー!$AF4)</f>
        <v/>
      </c>
    </row>
    <row r="7" spans="1:18" ht="26.25" customHeight="1" x14ac:dyDescent="0.25">
      <c r="A7" s="548"/>
      <c r="B7" s="551"/>
      <c r="C7" s="551"/>
      <c r="D7" s="551"/>
      <c r="E7" s="551"/>
      <c r="F7" s="77" t="str">
        <f>IF(リレーエントリー!$O5="","",リレーエントリー!$O5&amp;リレーエントリー!$P5&amp;リレーエントリー!$Q5)</f>
        <v/>
      </c>
      <c r="G7" s="77" t="str">
        <f>IF(リレーエントリー!$S5="","",リレーエントリー!$S5)</f>
        <v/>
      </c>
      <c r="H7" s="77" t="str">
        <f>IF(リレーエントリー!$T5="","",リレーエントリー!$T5)</f>
        <v/>
      </c>
      <c r="I7" s="77" t="str">
        <f>IF(リレーエントリー!$AJ5="","",リレーエントリー!$AJ5)</f>
        <v/>
      </c>
      <c r="J7" s="116" t="str">
        <f>IF(リレーエントリー!$AK5="","",リレーエントリー!$AK5)</f>
        <v/>
      </c>
      <c r="K7" s="77" t="str">
        <f>IF(リレーエントリー!$Y5="","",リレーエントリー!$Y5)</f>
        <v/>
      </c>
      <c r="L7" s="77" t="str">
        <f>IF(リレーエントリー!$Z5="","",リレーエントリー!$Z5)</f>
        <v/>
      </c>
      <c r="M7" s="77" t="str">
        <f>IF(リレーエントリー!$AA5="","",リレーエントリー!$AA5)</f>
        <v/>
      </c>
      <c r="N7" s="558"/>
      <c r="O7" s="561"/>
      <c r="P7" s="554"/>
      <c r="Q7" s="551"/>
      <c r="R7" s="565"/>
    </row>
    <row r="8" spans="1:18" ht="26.25" customHeight="1" x14ac:dyDescent="0.25">
      <c r="A8" s="548"/>
      <c r="B8" s="551"/>
      <c r="C8" s="551"/>
      <c r="D8" s="551"/>
      <c r="E8" s="551"/>
      <c r="F8" s="77" t="str">
        <f>IF(リレーエントリー!$O6="","",リレーエントリー!$O6&amp;リレーエントリー!$P6&amp;リレーエントリー!$Q6)</f>
        <v/>
      </c>
      <c r="G8" s="77" t="str">
        <f>IF(リレーエントリー!$S6="","",リレーエントリー!$S6)</f>
        <v/>
      </c>
      <c r="H8" s="77" t="str">
        <f>IF(リレーエントリー!$T6="","",リレーエントリー!$T6)</f>
        <v/>
      </c>
      <c r="I8" s="77" t="str">
        <f>IF(リレーエントリー!$AJ6="","",リレーエントリー!$AJ6)</f>
        <v/>
      </c>
      <c r="J8" s="116" t="str">
        <f>IF(リレーエントリー!$AK6="","",リレーエントリー!$AK6)</f>
        <v/>
      </c>
      <c r="K8" s="77" t="str">
        <f>IF(リレーエントリー!$Y6="","",リレーエントリー!$Y6)</f>
        <v/>
      </c>
      <c r="L8" s="77" t="str">
        <f>IF(リレーエントリー!$Z6="","",リレーエントリー!$Z6)</f>
        <v/>
      </c>
      <c r="M8" s="77" t="str">
        <f>IF(リレーエントリー!$AA6="","",リレーエントリー!$AA6)</f>
        <v/>
      </c>
      <c r="N8" s="558"/>
      <c r="O8" s="561"/>
      <c r="P8" s="554"/>
      <c r="Q8" s="551"/>
      <c r="R8" s="565"/>
    </row>
    <row r="9" spans="1:18" ht="26.25" customHeight="1" x14ac:dyDescent="0.25">
      <c r="A9" s="548"/>
      <c r="B9" s="551"/>
      <c r="C9" s="551"/>
      <c r="D9" s="551"/>
      <c r="E9" s="551"/>
      <c r="F9" s="77" t="str">
        <f>IF(リレーエントリー!$O7="","",リレーエントリー!$O7&amp;リレーエントリー!$P7&amp;リレーエントリー!$Q7)</f>
        <v/>
      </c>
      <c r="G9" s="77" t="str">
        <f>IF(リレーエントリー!$S7="","",リレーエントリー!$S7)</f>
        <v/>
      </c>
      <c r="H9" s="77" t="str">
        <f>IF(リレーエントリー!$T7="","",リレーエントリー!$T7)</f>
        <v/>
      </c>
      <c r="I9" s="77" t="str">
        <f>IF(リレーエントリー!$AJ7="","",リレーエントリー!$AJ7)</f>
        <v/>
      </c>
      <c r="J9" s="116" t="str">
        <f>IF(リレーエントリー!$AK7="","",リレーエントリー!$AK7)</f>
        <v/>
      </c>
      <c r="K9" s="77" t="str">
        <f>IF(リレーエントリー!$Y7="","",リレーエントリー!$Y7)</f>
        <v/>
      </c>
      <c r="L9" s="77" t="str">
        <f>IF(リレーエントリー!$Z7="","",リレーエントリー!$Z7)</f>
        <v/>
      </c>
      <c r="M9" s="77" t="str">
        <f>IF(リレーエントリー!$AA7="","",リレーエントリー!$AA7)</f>
        <v/>
      </c>
      <c r="N9" s="558"/>
      <c r="O9" s="561"/>
      <c r="P9" s="554"/>
      <c r="Q9" s="551"/>
      <c r="R9" s="565"/>
    </row>
    <row r="10" spans="1:18" ht="26.25" customHeight="1" x14ac:dyDescent="0.25">
      <c r="A10" s="548"/>
      <c r="B10" s="551"/>
      <c r="C10" s="551"/>
      <c r="D10" s="551"/>
      <c r="E10" s="551"/>
      <c r="F10" s="77" t="str">
        <f>IF(リレーエントリー!$O8="","",リレーエントリー!$O8&amp;リレーエントリー!$P8&amp;リレーエントリー!$Q8)</f>
        <v/>
      </c>
      <c r="G10" s="77" t="str">
        <f>IF(リレーエントリー!$S8="","",リレーエントリー!$S8)</f>
        <v/>
      </c>
      <c r="H10" s="77" t="str">
        <f>IF(リレーエントリー!$T8="","",リレーエントリー!$T8)</f>
        <v/>
      </c>
      <c r="I10" s="77" t="str">
        <f>IF(リレーエントリー!$AJ8="","",リレーエントリー!$AJ8)</f>
        <v/>
      </c>
      <c r="J10" s="77" t="str">
        <f>IF(リレーエントリー!$AK8="","",リレーエントリー!$AK8)</f>
        <v/>
      </c>
      <c r="K10" s="77" t="str">
        <f>IF(リレーエントリー!$Y8="","",リレーエントリー!$Y8)</f>
        <v/>
      </c>
      <c r="L10" s="77" t="str">
        <f>IF(リレーエントリー!$Z8="","",リレーエントリー!$Z8)</f>
        <v/>
      </c>
      <c r="M10" s="77" t="str">
        <f>IF(リレーエントリー!$AA8="","",リレーエントリー!$AA8)</f>
        <v/>
      </c>
      <c r="N10" s="558"/>
      <c r="O10" s="561"/>
      <c r="P10" s="554"/>
      <c r="Q10" s="551"/>
      <c r="R10" s="565"/>
    </row>
    <row r="11" spans="1:18" ht="26.25" customHeight="1" x14ac:dyDescent="0.25">
      <c r="A11" s="549"/>
      <c r="B11" s="552"/>
      <c r="C11" s="552"/>
      <c r="D11" s="552"/>
      <c r="E11" s="552"/>
      <c r="F11" s="81" t="str">
        <f>IF(リレーエントリー!$O9="","",リレーエントリー!$O9&amp;リレーエントリー!$P9&amp;リレーエントリー!$Q9)</f>
        <v/>
      </c>
      <c r="G11" s="81" t="str">
        <f>IF(リレーエントリー!$S9="","",リレーエントリー!$S9)</f>
        <v/>
      </c>
      <c r="H11" s="81" t="str">
        <f>IF(リレーエントリー!$T9="","",リレーエントリー!$T9)</f>
        <v/>
      </c>
      <c r="I11" s="81" t="str">
        <f>IF(リレーエントリー!$AJ9="","",リレーエントリー!$AJ9)</f>
        <v/>
      </c>
      <c r="J11" s="81" t="str">
        <f>IF(リレーエントリー!$AK9="","",リレーエントリー!$AK9)</f>
        <v/>
      </c>
      <c r="K11" s="81" t="str">
        <f>IF(リレーエントリー!$Y9="","",リレーエントリー!$Y9)</f>
        <v/>
      </c>
      <c r="L11" s="81" t="str">
        <f>IF(リレーエントリー!$Z9="","",リレーエントリー!$Z9)</f>
        <v/>
      </c>
      <c r="M11" s="81" t="str">
        <f>IF(リレーエントリー!$AA9="","",リレーエントリー!$AA9)</f>
        <v/>
      </c>
      <c r="N11" s="559"/>
      <c r="O11" s="562"/>
      <c r="P11" s="555"/>
      <c r="Q11" s="552"/>
      <c r="R11" s="566"/>
    </row>
    <row r="12" spans="1:18" ht="26.25" customHeight="1" x14ac:dyDescent="0.25">
      <c r="A12" s="567">
        <v>2</v>
      </c>
      <c r="B12" s="556" t="str">
        <f>IF(リレーエントリー!E10="","",リレーエントリー!E10)</f>
        <v/>
      </c>
      <c r="C12" s="556" t="str">
        <f>IF(リレーエントリー!$F10="","",リレーエントリー!$F10)</f>
        <v/>
      </c>
      <c r="D12" s="556" t="str">
        <f>IF(リレーエントリー!$G10="","",リレーエントリー!$G10)</f>
        <v/>
      </c>
      <c r="E12" s="556" t="str">
        <f>IF(リレーエントリー!$M10="","",リレーエントリー!$M10)</f>
        <v/>
      </c>
      <c r="F12" s="85" t="str">
        <f>IF(リレーエントリー!$O10="","",リレーエントリー!$O10&amp;リレーエントリー!$P10&amp;リレーエントリー!$Q10)</f>
        <v/>
      </c>
      <c r="G12" s="85" t="str">
        <f>IF(リレーエントリー!$S10="","",リレーエントリー!$S10)</f>
        <v/>
      </c>
      <c r="H12" s="85" t="str">
        <f>IF(リレーエントリー!$T10="","",リレーエントリー!$T10)</f>
        <v/>
      </c>
      <c r="I12" s="85" t="str">
        <f>IF(リレーエントリー!$AJ10="","",リレーエントリー!$AJ10)</f>
        <v/>
      </c>
      <c r="J12" s="127" t="str">
        <f>IF(リレーエントリー!$AK10="","",リレーエントリー!$AK10)</f>
        <v/>
      </c>
      <c r="K12" s="85" t="str">
        <f>IF(リレーエントリー!$Y10="","",リレーエントリー!$Y10)</f>
        <v/>
      </c>
      <c r="L12" s="85" t="str">
        <f>IF(リレーエントリー!$Z10="","",リレーエントリー!$Z10)</f>
        <v/>
      </c>
      <c r="M12" s="85" t="str">
        <f>IF(リレーエントリー!$AA10="","",リレーエントリー!$AA10)</f>
        <v/>
      </c>
      <c r="N12" s="568" t="str">
        <f>IF(リレーエントリー!$AB10="","",リレーエントリー!$AB10)</f>
        <v/>
      </c>
      <c r="O12" s="569" t="str">
        <f>IF(リレーエントリー!$AC10="","",リレーエントリー!$AC10)</f>
        <v/>
      </c>
      <c r="P12" s="553" t="str">
        <f>IF(リレーエントリー!$AD10="","",リレーエントリー!$AD10)</f>
        <v/>
      </c>
      <c r="Q12" s="556" t="str">
        <f>IF(リレーエントリー!$AE10="","",リレーエントリー!$AE10)</f>
        <v/>
      </c>
      <c r="R12" s="570" t="str">
        <f>IF(リレーエントリー!$AF10="","",リレーエントリー!$AF10)</f>
        <v/>
      </c>
    </row>
    <row r="13" spans="1:18" ht="26.25" customHeight="1" x14ac:dyDescent="0.25">
      <c r="A13" s="548"/>
      <c r="B13" s="551"/>
      <c r="C13" s="551"/>
      <c r="D13" s="551"/>
      <c r="E13" s="551"/>
      <c r="F13" s="77" t="str">
        <f>IF(リレーエントリー!$O11="","",リレーエントリー!$O11&amp;リレーエントリー!$P11&amp;リレーエントリー!$Q11)</f>
        <v/>
      </c>
      <c r="G13" s="77" t="str">
        <f>IF(リレーエントリー!$S11="","",リレーエントリー!$S11)</f>
        <v/>
      </c>
      <c r="H13" s="77" t="str">
        <f>IF(リレーエントリー!$T11="","",リレーエントリー!$T11)</f>
        <v/>
      </c>
      <c r="I13" s="77" t="str">
        <f>IF(リレーエントリー!$AJ11="","",リレーエントリー!$AJ11)</f>
        <v/>
      </c>
      <c r="J13" s="116" t="str">
        <f>IF(リレーエントリー!$AK11="","",リレーエントリー!$AK11)</f>
        <v/>
      </c>
      <c r="K13" s="77" t="str">
        <f>IF(リレーエントリー!$Y11="","",リレーエントリー!$Y11)</f>
        <v/>
      </c>
      <c r="L13" s="77" t="str">
        <f>IF(リレーエントリー!$Z11="","",リレーエントリー!$Z11)</f>
        <v/>
      </c>
      <c r="M13" s="77" t="str">
        <f>IF(リレーエントリー!$AA11="","",リレーエントリー!$AA11)</f>
        <v/>
      </c>
      <c r="N13" s="558"/>
      <c r="O13" s="561"/>
      <c r="P13" s="554"/>
      <c r="Q13" s="551"/>
      <c r="R13" s="565"/>
    </row>
    <row r="14" spans="1:18" ht="26.25" customHeight="1" x14ac:dyDescent="0.25">
      <c r="A14" s="548"/>
      <c r="B14" s="551"/>
      <c r="C14" s="551"/>
      <c r="D14" s="551"/>
      <c r="E14" s="551"/>
      <c r="F14" s="77" t="str">
        <f>IF(リレーエントリー!$O12="","",リレーエントリー!$O12&amp;リレーエントリー!$P12&amp;リレーエントリー!$Q12)</f>
        <v/>
      </c>
      <c r="G14" s="77" t="str">
        <f>IF(リレーエントリー!$S12="","",リレーエントリー!$S12)</f>
        <v/>
      </c>
      <c r="H14" s="77" t="str">
        <f>IF(リレーエントリー!$T12="","",リレーエントリー!$T12)</f>
        <v/>
      </c>
      <c r="I14" s="77" t="str">
        <f>IF(リレーエントリー!$AJ12="","",リレーエントリー!$AJ12)</f>
        <v/>
      </c>
      <c r="J14" s="116" t="str">
        <f>IF(リレーエントリー!$AK12="","",リレーエントリー!$AK12)</f>
        <v/>
      </c>
      <c r="K14" s="77" t="str">
        <f>IF(リレーエントリー!$Y12="","",リレーエントリー!$Y12)</f>
        <v/>
      </c>
      <c r="L14" s="77" t="str">
        <f>IF(リレーエントリー!$Z12="","",リレーエントリー!$Z12)</f>
        <v/>
      </c>
      <c r="M14" s="77" t="str">
        <f>IF(リレーエントリー!$AA12="","",リレーエントリー!$AA12)</f>
        <v/>
      </c>
      <c r="N14" s="558"/>
      <c r="O14" s="561"/>
      <c r="P14" s="554"/>
      <c r="Q14" s="551"/>
      <c r="R14" s="565"/>
    </row>
    <row r="15" spans="1:18" ht="26.25" customHeight="1" x14ac:dyDescent="0.25">
      <c r="A15" s="548"/>
      <c r="B15" s="551"/>
      <c r="C15" s="551"/>
      <c r="D15" s="551"/>
      <c r="E15" s="551"/>
      <c r="F15" s="77" t="str">
        <f>IF(リレーエントリー!$O13="","",リレーエントリー!$O13&amp;リレーエントリー!$P13&amp;リレーエントリー!$Q13)</f>
        <v/>
      </c>
      <c r="G15" s="77" t="str">
        <f>IF(リレーエントリー!$S13="","",リレーエントリー!$S13)</f>
        <v/>
      </c>
      <c r="H15" s="77" t="str">
        <f>IF(リレーエントリー!$T13="","",リレーエントリー!$T13)</f>
        <v/>
      </c>
      <c r="I15" s="77" t="str">
        <f>IF(リレーエントリー!$AJ13="","",リレーエントリー!$AJ13)</f>
        <v/>
      </c>
      <c r="J15" s="116" t="str">
        <f>IF(リレーエントリー!$AK13="","",リレーエントリー!$AK13)</f>
        <v/>
      </c>
      <c r="K15" s="77" t="str">
        <f>IF(リレーエントリー!$Y13="","",リレーエントリー!$Y13)</f>
        <v/>
      </c>
      <c r="L15" s="77" t="str">
        <f>IF(リレーエントリー!$Z13="","",リレーエントリー!$Z13)</f>
        <v/>
      </c>
      <c r="M15" s="77" t="str">
        <f>IF(リレーエントリー!$AA13="","",リレーエントリー!$AA13)</f>
        <v/>
      </c>
      <c r="N15" s="558"/>
      <c r="O15" s="561"/>
      <c r="P15" s="554"/>
      <c r="Q15" s="551"/>
      <c r="R15" s="565"/>
    </row>
    <row r="16" spans="1:18" ht="26.25" customHeight="1" x14ac:dyDescent="0.25">
      <c r="A16" s="548"/>
      <c r="B16" s="551"/>
      <c r="C16" s="551"/>
      <c r="D16" s="551"/>
      <c r="E16" s="551"/>
      <c r="F16" s="77" t="str">
        <f>IF(リレーエントリー!$O14="","",リレーエントリー!$O14&amp;リレーエントリー!$P14&amp;リレーエントリー!$Q14)</f>
        <v/>
      </c>
      <c r="G16" s="77" t="str">
        <f>IF(リレーエントリー!$S14="","",リレーエントリー!$S14)</f>
        <v/>
      </c>
      <c r="H16" s="77" t="str">
        <f>IF(リレーエントリー!$T14="","",リレーエントリー!$T14)</f>
        <v/>
      </c>
      <c r="I16" s="77" t="str">
        <f>IF(リレーエントリー!$AJ14="","",リレーエントリー!$AJ14)</f>
        <v/>
      </c>
      <c r="J16" s="77" t="str">
        <f>IF(リレーエントリー!$AK14="","",リレーエントリー!$AK14)</f>
        <v/>
      </c>
      <c r="K16" s="77" t="str">
        <f>IF(リレーエントリー!$Y14="","",リレーエントリー!$Y14)</f>
        <v/>
      </c>
      <c r="L16" s="77" t="str">
        <f>IF(リレーエントリー!$Z14="","",リレーエントリー!$Z14)</f>
        <v/>
      </c>
      <c r="M16" s="77" t="str">
        <f>IF(リレーエントリー!$AA14="","",リレーエントリー!$AA14)</f>
        <v/>
      </c>
      <c r="N16" s="558"/>
      <c r="O16" s="561"/>
      <c r="P16" s="554"/>
      <c r="Q16" s="551"/>
      <c r="R16" s="565"/>
    </row>
    <row r="17" spans="1:18" ht="26.25" customHeight="1" x14ac:dyDescent="0.25">
      <c r="A17" s="549"/>
      <c r="B17" s="552"/>
      <c r="C17" s="552"/>
      <c r="D17" s="552"/>
      <c r="E17" s="552"/>
      <c r="F17" s="81" t="str">
        <f>IF(リレーエントリー!$O15="","",リレーエントリー!$O15&amp;リレーエントリー!$P15&amp;リレーエントリー!$Q15)</f>
        <v/>
      </c>
      <c r="G17" s="81" t="str">
        <f>IF(リレーエントリー!$S15="","",リレーエントリー!$S15)</f>
        <v/>
      </c>
      <c r="H17" s="81" t="str">
        <f>IF(リレーエントリー!$T15="","",リレーエントリー!$T15)</f>
        <v/>
      </c>
      <c r="I17" s="81" t="str">
        <f>IF(リレーエントリー!$AJ15="","",リレーエントリー!$AJ15)</f>
        <v/>
      </c>
      <c r="J17" s="81" t="str">
        <f>IF(リレーエントリー!$AK15="","",リレーエントリー!$AK15)</f>
        <v/>
      </c>
      <c r="K17" s="81" t="str">
        <f>IF(リレーエントリー!$Y15="","",リレーエントリー!$Y15)</f>
        <v/>
      </c>
      <c r="L17" s="81" t="str">
        <f>IF(リレーエントリー!$Z15="","",リレーエントリー!$Z15)</f>
        <v/>
      </c>
      <c r="M17" s="81" t="str">
        <f>IF(リレーエントリー!$AA15="","",リレーエントリー!$AA15)</f>
        <v/>
      </c>
      <c r="N17" s="559"/>
      <c r="O17" s="562"/>
      <c r="P17" s="555"/>
      <c r="Q17" s="552"/>
      <c r="R17" s="566"/>
    </row>
    <row r="18" spans="1:18" ht="26.25" customHeight="1" x14ac:dyDescent="0.25">
      <c r="A18" s="567">
        <v>3</v>
      </c>
      <c r="B18" s="556" t="str">
        <f>IF(リレーエントリー!E16="","",リレーエントリー!E16)</f>
        <v/>
      </c>
      <c r="C18" s="556" t="str">
        <f>IF(リレーエントリー!$F16="","",リレーエントリー!$F16)</f>
        <v/>
      </c>
      <c r="D18" s="556" t="str">
        <f>IF(リレーエントリー!$G16="","",リレーエントリー!$G16)</f>
        <v/>
      </c>
      <c r="E18" s="556" t="str">
        <f>IF(リレーエントリー!$M16="","",リレーエントリー!$M16)</f>
        <v/>
      </c>
      <c r="F18" s="85" t="str">
        <f>IF(リレーエントリー!$O16="","",リレーエントリー!$O16&amp;リレーエントリー!$P16&amp;リレーエントリー!$Q16)</f>
        <v/>
      </c>
      <c r="G18" s="85" t="str">
        <f>IF(リレーエントリー!$S16="","",リレーエントリー!$S16)</f>
        <v/>
      </c>
      <c r="H18" s="85" t="str">
        <f>IF(リレーエントリー!$T16="","",リレーエントリー!$T16)</f>
        <v/>
      </c>
      <c r="I18" s="85" t="str">
        <f>IF(リレーエントリー!$AJ16="","",リレーエントリー!$AJ16)</f>
        <v/>
      </c>
      <c r="J18" s="127" t="str">
        <f>IF(リレーエントリー!$AK16="","",リレーエントリー!$AK16)</f>
        <v/>
      </c>
      <c r="K18" s="85" t="str">
        <f>IF(リレーエントリー!$Y16="","",リレーエントリー!$Y16)</f>
        <v/>
      </c>
      <c r="L18" s="85" t="str">
        <f>IF(リレーエントリー!$Z16="","",リレーエントリー!$Z16)</f>
        <v/>
      </c>
      <c r="M18" s="85" t="str">
        <f>IF(リレーエントリー!$AA16="","",リレーエントリー!$AA16)</f>
        <v/>
      </c>
      <c r="N18" s="568" t="str">
        <f>IF(リレーエントリー!$AB16="","",リレーエントリー!$AB16)</f>
        <v/>
      </c>
      <c r="O18" s="569" t="str">
        <f>IF(リレーエントリー!$AC16="","",リレーエントリー!$AC16)</f>
        <v/>
      </c>
      <c r="P18" s="553" t="str">
        <f>IF(リレーエントリー!$AD16="","",リレーエントリー!$AD16)</f>
        <v/>
      </c>
      <c r="Q18" s="556" t="str">
        <f>IF(リレーエントリー!$AE16="","",リレーエントリー!$AE16)</f>
        <v/>
      </c>
      <c r="R18" s="570" t="str">
        <f>IF(リレーエントリー!$AF16="","",リレーエントリー!$AF16)</f>
        <v/>
      </c>
    </row>
    <row r="19" spans="1:18" ht="26.25" customHeight="1" x14ac:dyDescent="0.25">
      <c r="A19" s="548"/>
      <c r="B19" s="551"/>
      <c r="C19" s="551"/>
      <c r="D19" s="551"/>
      <c r="E19" s="551"/>
      <c r="F19" s="77" t="str">
        <f>IF(リレーエントリー!$O17="","",リレーエントリー!$O17&amp;リレーエントリー!$P17&amp;リレーエントリー!$Q17)</f>
        <v/>
      </c>
      <c r="G19" s="77" t="str">
        <f>IF(リレーエントリー!$S17="","",リレーエントリー!$S17)</f>
        <v/>
      </c>
      <c r="H19" s="77" t="str">
        <f>IF(リレーエントリー!$T17="","",リレーエントリー!$T17)</f>
        <v/>
      </c>
      <c r="I19" s="77" t="str">
        <f>IF(リレーエントリー!$AJ17="","",リレーエントリー!$AJ17)</f>
        <v/>
      </c>
      <c r="J19" s="116" t="str">
        <f>IF(リレーエントリー!$AK17="","",リレーエントリー!$AK17)</f>
        <v/>
      </c>
      <c r="K19" s="77" t="str">
        <f>IF(リレーエントリー!$Y17="","",リレーエントリー!$Y17)</f>
        <v/>
      </c>
      <c r="L19" s="77" t="str">
        <f>IF(リレーエントリー!$Z17="","",リレーエントリー!$Z17)</f>
        <v/>
      </c>
      <c r="M19" s="77" t="str">
        <f>IF(リレーエントリー!$AA17="","",リレーエントリー!$AA17)</f>
        <v/>
      </c>
      <c r="N19" s="558"/>
      <c r="O19" s="561"/>
      <c r="P19" s="554"/>
      <c r="Q19" s="551"/>
      <c r="R19" s="565"/>
    </row>
    <row r="20" spans="1:18" ht="26.25" customHeight="1" x14ac:dyDescent="0.25">
      <c r="A20" s="548"/>
      <c r="B20" s="551"/>
      <c r="C20" s="551"/>
      <c r="D20" s="551"/>
      <c r="E20" s="551"/>
      <c r="F20" s="77" t="str">
        <f>IF(リレーエントリー!$O18="","",リレーエントリー!$O18&amp;リレーエントリー!$P18&amp;リレーエントリー!$Q18)</f>
        <v/>
      </c>
      <c r="G20" s="77" t="str">
        <f>IF(リレーエントリー!$S18="","",リレーエントリー!$S18)</f>
        <v/>
      </c>
      <c r="H20" s="77" t="str">
        <f>IF(リレーエントリー!$T18="","",リレーエントリー!$T18)</f>
        <v/>
      </c>
      <c r="I20" s="77" t="str">
        <f>IF(リレーエントリー!$AJ18="","",リレーエントリー!$AJ18)</f>
        <v/>
      </c>
      <c r="J20" s="116" t="str">
        <f>IF(リレーエントリー!$AK18="","",リレーエントリー!$AK18)</f>
        <v/>
      </c>
      <c r="K20" s="77" t="str">
        <f>IF(リレーエントリー!$Y18="","",リレーエントリー!$Y18)</f>
        <v/>
      </c>
      <c r="L20" s="77" t="str">
        <f>IF(リレーエントリー!$Z18="","",リレーエントリー!$Z18)</f>
        <v/>
      </c>
      <c r="M20" s="77" t="str">
        <f>IF(リレーエントリー!$AA18="","",リレーエントリー!$AA18)</f>
        <v/>
      </c>
      <c r="N20" s="558"/>
      <c r="O20" s="561"/>
      <c r="P20" s="554"/>
      <c r="Q20" s="551"/>
      <c r="R20" s="565"/>
    </row>
    <row r="21" spans="1:18" ht="26.25" customHeight="1" x14ac:dyDescent="0.25">
      <c r="A21" s="548"/>
      <c r="B21" s="551"/>
      <c r="C21" s="551"/>
      <c r="D21" s="551"/>
      <c r="E21" s="551"/>
      <c r="F21" s="77" t="str">
        <f>IF(リレーエントリー!$O19="","",リレーエントリー!$O19&amp;リレーエントリー!$P19&amp;リレーエントリー!$Q19)</f>
        <v/>
      </c>
      <c r="G21" s="77" t="str">
        <f>IF(リレーエントリー!$S19="","",リレーエントリー!$S19)</f>
        <v/>
      </c>
      <c r="H21" s="77" t="str">
        <f>IF(リレーエントリー!$T19="","",リレーエントリー!$T19)</f>
        <v/>
      </c>
      <c r="I21" s="77" t="str">
        <f>IF(リレーエントリー!$AJ19="","",リレーエントリー!$AJ19)</f>
        <v/>
      </c>
      <c r="J21" s="116" t="str">
        <f>IF(リレーエントリー!$AK19="","",リレーエントリー!$AK19)</f>
        <v/>
      </c>
      <c r="K21" s="77" t="str">
        <f>IF(リレーエントリー!$Y19="","",リレーエントリー!$Y19)</f>
        <v/>
      </c>
      <c r="L21" s="77" t="str">
        <f>IF(リレーエントリー!$Z19="","",リレーエントリー!$Z19)</f>
        <v/>
      </c>
      <c r="M21" s="77" t="str">
        <f>IF(リレーエントリー!$AA19="","",リレーエントリー!$AA19)</f>
        <v/>
      </c>
      <c r="N21" s="558"/>
      <c r="O21" s="561"/>
      <c r="P21" s="554"/>
      <c r="Q21" s="551"/>
      <c r="R21" s="565"/>
    </row>
    <row r="22" spans="1:18" ht="26.25" customHeight="1" x14ac:dyDescent="0.25">
      <c r="A22" s="548"/>
      <c r="B22" s="551"/>
      <c r="C22" s="551"/>
      <c r="D22" s="551"/>
      <c r="E22" s="551"/>
      <c r="F22" s="77" t="str">
        <f>IF(リレーエントリー!$O20="","",リレーエントリー!$O20&amp;リレーエントリー!$P20&amp;リレーエントリー!$Q20)</f>
        <v/>
      </c>
      <c r="G22" s="77" t="str">
        <f>IF(リレーエントリー!$S20="","",リレーエントリー!$S20)</f>
        <v/>
      </c>
      <c r="H22" s="77" t="str">
        <f>IF(リレーエントリー!$T20="","",リレーエントリー!$T20)</f>
        <v/>
      </c>
      <c r="I22" s="77" t="str">
        <f>IF(リレーエントリー!$AJ20="","",リレーエントリー!$AJ20)</f>
        <v/>
      </c>
      <c r="J22" s="77" t="str">
        <f>IF(リレーエントリー!$AK20="","",リレーエントリー!$AK20)</f>
        <v/>
      </c>
      <c r="K22" s="77" t="str">
        <f>IF(リレーエントリー!$Y20="","",リレーエントリー!$Y20)</f>
        <v/>
      </c>
      <c r="L22" s="77" t="str">
        <f>IF(リレーエントリー!$Z20="","",リレーエントリー!$Z20)</f>
        <v/>
      </c>
      <c r="M22" s="77" t="str">
        <f>IF(リレーエントリー!$AA20="","",リレーエントリー!$AA20)</f>
        <v/>
      </c>
      <c r="N22" s="558"/>
      <c r="O22" s="561"/>
      <c r="P22" s="554"/>
      <c r="Q22" s="551"/>
      <c r="R22" s="565"/>
    </row>
    <row r="23" spans="1:18" ht="26.25" customHeight="1" x14ac:dyDescent="0.25">
      <c r="A23" s="549"/>
      <c r="B23" s="552"/>
      <c r="C23" s="552"/>
      <c r="D23" s="552"/>
      <c r="E23" s="552"/>
      <c r="F23" s="81" t="str">
        <f>IF(リレーエントリー!$O21="","",リレーエントリー!$O21&amp;リレーエントリー!$P21&amp;リレーエントリー!$Q21)</f>
        <v/>
      </c>
      <c r="G23" s="81" t="str">
        <f>IF(リレーエントリー!$S21="","",リレーエントリー!$S21)</f>
        <v/>
      </c>
      <c r="H23" s="81" t="str">
        <f>IF(リレーエントリー!$T21="","",リレーエントリー!$T21)</f>
        <v/>
      </c>
      <c r="I23" s="81" t="str">
        <f>IF(リレーエントリー!$AJ21="","",リレーエントリー!$AJ21)</f>
        <v/>
      </c>
      <c r="J23" s="81" t="str">
        <f>IF(リレーエントリー!$AK21="","",リレーエントリー!$AK21)</f>
        <v/>
      </c>
      <c r="K23" s="81" t="str">
        <f>IF(リレーエントリー!$Y21="","",リレーエントリー!$Y21)</f>
        <v/>
      </c>
      <c r="L23" s="81" t="str">
        <f>IF(リレーエントリー!$Z21="","",リレーエントリー!$Z21)</f>
        <v/>
      </c>
      <c r="M23" s="81" t="str">
        <f>IF(リレーエントリー!$AA21="","",リレーエントリー!$AA21)</f>
        <v/>
      </c>
      <c r="N23" s="559"/>
      <c r="O23" s="562"/>
      <c r="P23" s="555"/>
      <c r="Q23" s="552"/>
      <c r="R23" s="566"/>
    </row>
    <row r="24" spans="1:18" ht="26.25" customHeight="1" x14ac:dyDescent="0.25">
      <c r="A24" s="567">
        <v>4</v>
      </c>
      <c r="B24" s="556" t="str">
        <f>IF(リレーエントリー!E22="","",リレーエントリー!E22)</f>
        <v/>
      </c>
      <c r="C24" s="556" t="str">
        <f>IF(リレーエントリー!$F22="","",リレーエントリー!$F22)</f>
        <v/>
      </c>
      <c r="D24" s="556" t="str">
        <f>IF(リレーエントリー!$G22="","",リレーエントリー!$G22)</f>
        <v/>
      </c>
      <c r="E24" s="556" t="str">
        <f>IF(リレーエントリー!$M22="","",リレーエントリー!$M22)</f>
        <v/>
      </c>
      <c r="F24" s="85" t="str">
        <f>IF(リレーエントリー!$O22="","",リレーエントリー!$O22&amp;リレーエントリー!$P22&amp;リレーエントリー!$Q22)</f>
        <v/>
      </c>
      <c r="G24" s="85" t="str">
        <f>IF(リレーエントリー!$S22="","",リレーエントリー!$S22)</f>
        <v/>
      </c>
      <c r="H24" s="85" t="str">
        <f>IF(リレーエントリー!$T22="","",リレーエントリー!$T22)</f>
        <v/>
      </c>
      <c r="I24" s="85" t="str">
        <f>IF(リレーエントリー!$AJ22="","",リレーエントリー!$AJ22)</f>
        <v/>
      </c>
      <c r="J24" s="127" t="str">
        <f>IF(リレーエントリー!$AK22="","",リレーエントリー!$AK22)</f>
        <v/>
      </c>
      <c r="K24" s="85" t="str">
        <f>IF(リレーエントリー!$Y22="","",リレーエントリー!$Y22)</f>
        <v/>
      </c>
      <c r="L24" s="85" t="str">
        <f>IF(リレーエントリー!$Z22="","",リレーエントリー!$Z22)</f>
        <v/>
      </c>
      <c r="M24" s="85" t="str">
        <f>IF(リレーエントリー!$AA22="","",リレーエントリー!$AA22)</f>
        <v/>
      </c>
      <c r="N24" s="568" t="str">
        <f>IF(リレーエントリー!$AB22="","",リレーエントリー!$AB22)</f>
        <v/>
      </c>
      <c r="O24" s="569" t="str">
        <f>IF(リレーエントリー!$AC22="","",リレーエントリー!$AC22)</f>
        <v/>
      </c>
      <c r="P24" s="553" t="str">
        <f>IF(リレーエントリー!$AD22="","",リレーエントリー!$AD22)</f>
        <v/>
      </c>
      <c r="Q24" s="556" t="str">
        <f>IF(リレーエントリー!$AE22="","",リレーエントリー!$AE22)</f>
        <v/>
      </c>
      <c r="R24" s="570" t="str">
        <f>IF(リレーエントリー!$AF22="","",リレーエントリー!$AF22)</f>
        <v/>
      </c>
    </row>
    <row r="25" spans="1:18" ht="26.25" customHeight="1" x14ac:dyDescent="0.25">
      <c r="A25" s="548"/>
      <c r="B25" s="551"/>
      <c r="C25" s="551"/>
      <c r="D25" s="551"/>
      <c r="E25" s="551"/>
      <c r="F25" s="77" t="str">
        <f>IF(リレーエントリー!$O23="","",リレーエントリー!$O23&amp;リレーエントリー!$P23&amp;リレーエントリー!$Q23)</f>
        <v/>
      </c>
      <c r="G25" s="77" t="str">
        <f>IF(リレーエントリー!$S23="","",リレーエントリー!$S23)</f>
        <v/>
      </c>
      <c r="H25" s="77" t="str">
        <f>IF(リレーエントリー!$T23="","",リレーエントリー!$T23)</f>
        <v/>
      </c>
      <c r="I25" s="77" t="str">
        <f>IF(リレーエントリー!$AJ23="","",リレーエントリー!$AJ23)</f>
        <v/>
      </c>
      <c r="J25" s="116" t="str">
        <f>IF(リレーエントリー!$AK23="","",リレーエントリー!$AK23)</f>
        <v/>
      </c>
      <c r="K25" s="77" t="str">
        <f>IF(リレーエントリー!$Y23="","",リレーエントリー!$Y23)</f>
        <v/>
      </c>
      <c r="L25" s="77" t="str">
        <f>IF(リレーエントリー!$Z23="","",リレーエントリー!$Z23)</f>
        <v/>
      </c>
      <c r="M25" s="77" t="str">
        <f>IF(リレーエントリー!$AA23="","",リレーエントリー!$AA23)</f>
        <v/>
      </c>
      <c r="N25" s="558"/>
      <c r="O25" s="561"/>
      <c r="P25" s="554"/>
      <c r="Q25" s="551"/>
      <c r="R25" s="565"/>
    </row>
    <row r="26" spans="1:18" ht="26.25" customHeight="1" x14ac:dyDescent="0.25">
      <c r="A26" s="548"/>
      <c r="B26" s="551"/>
      <c r="C26" s="551"/>
      <c r="D26" s="551"/>
      <c r="E26" s="551"/>
      <c r="F26" s="77" t="str">
        <f>IF(リレーエントリー!$O24="","",リレーエントリー!$O24&amp;リレーエントリー!$P24&amp;リレーエントリー!$Q24)</f>
        <v/>
      </c>
      <c r="G26" s="77" t="str">
        <f>IF(リレーエントリー!$S24="","",リレーエントリー!$S24)</f>
        <v/>
      </c>
      <c r="H26" s="77" t="str">
        <f>IF(リレーエントリー!$T24="","",リレーエントリー!$T24)</f>
        <v/>
      </c>
      <c r="I26" s="77" t="str">
        <f>IF(リレーエントリー!$AJ24="","",リレーエントリー!$AJ24)</f>
        <v/>
      </c>
      <c r="J26" s="116" t="str">
        <f>IF(リレーエントリー!$AK24="","",リレーエントリー!$AK24)</f>
        <v/>
      </c>
      <c r="K26" s="77" t="str">
        <f>IF(リレーエントリー!$Y24="","",リレーエントリー!$Y24)</f>
        <v/>
      </c>
      <c r="L26" s="77" t="str">
        <f>IF(リレーエントリー!$Z24="","",リレーエントリー!$Z24)</f>
        <v/>
      </c>
      <c r="M26" s="77" t="str">
        <f>IF(リレーエントリー!$AA24="","",リレーエントリー!$AA24)</f>
        <v/>
      </c>
      <c r="N26" s="558"/>
      <c r="O26" s="561"/>
      <c r="P26" s="554"/>
      <c r="Q26" s="551"/>
      <c r="R26" s="565"/>
    </row>
    <row r="27" spans="1:18" ht="26.25" customHeight="1" x14ac:dyDescent="0.25">
      <c r="A27" s="548"/>
      <c r="B27" s="551"/>
      <c r="C27" s="551"/>
      <c r="D27" s="551"/>
      <c r="E27" s="551"/>
      <c r="F27" s="77" t="str">
        <f>IF(リレーエントリー!$O25="","",リレーエントリー!$O25&amp;リレーエントリー!$P25&amp;リレーエントリー!$Q25)</f>
        <v/>
      </c>
      <c r="G27" s="77" t="str">
        <f>IF(リレーエントリー!$S25="","",リレーエントリー!$S25)</f>
        <v/>
      </c>
      <c r="H27" s="77" t="str">
        <f>IF(リレーエントリー!$T25="","",リレーエントリー!$T25)</f>
        <v/>
      </c>
      <c r="I27" s="77" t="str">
        <f>IF(リレーエントリー!$AJ25="","",リレーエントリー!$AJ25)</f>
        <v/>
      </c>
      <c r="J27" s="116" t="str">
        <f>IF(リレーエントリー!$AK25="","",リレーエントリー!$AK25)</f>
        <v/>
      </c>
      <c r="K27" s="77" t="str">
        <f>IF(リレーエントリー!$Y25="","",リレーエントリー!$Y25)</f>
        <v/>
      </c>
      <c r="L27" s="77" t="str">
        <f>IF(リレーエントリー!$Z25="","",リレーエントリー!$Z25)</f>
        <v/>
      </c>
      <c r="M27" s="77" t="str">
        <f>IF(リレーエントリー!$AA25="","",リレーエントリー!$AA25)</f>
        <v/>
      </c>
      <c r="N27" s="558"/>
      <c r="O27" s="561"/>
      <c r="P27" s="554"/>
      <c r="Q27" s="551"/>
      <c r="R27" s="565"/>
    </row>
    <row r="28" spans="1:18" ht="26.25" customHeight="1" x14ac:dyDescent="0.25">
      <c r="A28" s="548"/>
      <c r="B28" s="551"/>
      <c r="C28" s="551"/>
      <c r="D28" s="551"/>
      <c r="E28" s="551"/>
      <c r="F28" s="77" t="str">
        <f>IF(リレーエントリー!$O26="","",リレーエントリー!$O26&amp;リレーエントリー!$P26&amp;リレーエントリー!$Q26)</f>
        <v/>
      </c>
      <c r="G28" s="77" t="str">
        <f>IF(リレーエントリー!$S26="","",リレーエントリー!$S26)</f>
        <v/>
      </c>
      <c r="H28" s="77" t="str">
        <f>IF(リレーエントリー!$T26="","",リレーエントリー!$T26)</f>
        <v/>
      </c>
      <c r="I28" s="77" t="str">
        <f>IF(リレーエントリー!$AJ26="","",リレーエントリー!$AJ26)</f>
        <v/>
      </c>
      <c r="J28" s="77" t="str">
        <f>IF(リレーエントリー!$AK26="","",リレーエントリー!$AK26)</f>
        <v/>
      </c>
      <c r="K28" s="77" t="str">
        <f>IF(リレーエントリー!$Y26="","",リレーエントリー!$Y26)</f>
        <v/>
      </c>
      <c r="L28" s="77" t="str">
        <f>IF(リレーエントリー!$Z26="","",リレーエントリー!$Z26)</f>
        <v/>
      </c>
      <c r="M28" s="77" t="str">
        <f>IF(リレーエントリー!$AA26="","",リレーエントリー!$AA26)</f>
        <v/>
      </c>
      <c r="N28" s="558"/>
      <c r="O28" s="561"/>
      <c r="P28" s="554"/>
      <c r="Q28" s="551"/>
      <c r="R28" s="565"/>
    </row>
    <row r="29" spans="1:18" ht="26.25" customHeight="1" x14ac:dyDescent="0.25">
      <c r="A29" s="549"/>
      <c r="B29" s="552"/>
      <c r="C29" s="552"/>
      <c r="D29" s="552"/>
      <c r="E29" s="552"/>
      <c r="F29" s="81" t="str">
        <f>IF(リレーエントリー!$O27="","",リレーエントリー!$O27&amp;リレーエントリー!$P27&amp;リレーエントリー!$Q27)</f>
        <v/>
      </c>
      <c r="G29" s="81" t="str">
        <f>IF(リレーエントリー!$S27="","",リレーエントリー!$S27)</f>
        <v/>
      </c>
      <c r="H29" s="81" t="str">
        <f>IF(リレーエントリー!$T27="","",リレーエントリー!$T27)</f>
        <v/>
      </c>
      <c r="I29" s="81" t="str">
        <f>IF(リレーエントリー!$AJ27="","",リレーエントリー!$AJ27)</f>
        <v/>
      </c>
      <c r="J29" s="81" t="str">
        <f>IF(リレーエントリー!$AK27="","",リレーエントリー!$AK27)</f>
        <v/>
      </c>
      <c r="K29" s="81" t="str">
        <f>IF(リレーエントリー!$Y27="","",リレーエントリー!$Y27)</f>
        <v/>
      </c>
      <c r="L29" s="81" t="str">
        <f>IF(リレーエントリー!$Z27="","",リレーエントリー!$Z27)</f>
        <v/>
      </c>
      <c r="M29" s="81" t="str">
        <f>IF(リレーエントリー!$AA27="","",リレーエントリー!$AA27)</f>
        <v/>
      </c>
      <c r="N29" s="559"/>
      <c r="O29" s="562"/>
      <c r="P29" s="555"/>
      <c r="Q29" s="552"/>
      <c r="R29" s="566"/>
    </row>
    <row r="30" spans="1:18" ht="26.25" customHeight="1" x14ac:dyDescent="0.25">
      <c r="A30" s="567">
        <v>5</v>
      </c>
      <c r="B30" s="556" t="str">
        <f>IF(リレーエントリー!E28="","",リレーエントリー!E28)</f>
        <v/>
      </c>
      <c r="C30" s="556" t="str">
        <f>IF(リレーエントリー!$F28="","",リレーエントリー!$F28)</f>
        <v/>
      </c>
      <c r="D30" s="556" t="str">
        <f>IF(リレーエントリー!$G28="","",リレーエントリー!$G28)</f>
        <v/>
      </c>
      <c r="E30" s="556" t="str">
        <f>IF(リレーエントリー!$M28="","",リレーエントリー!$M28)</f>
        <v/>
      </c>
      <c r="F30" s="85" t="str">
        <f>IF(リレーエントリー!$O28="","",リレーエントリー!$O28&amp;リレーエントリー!$P28&amp;リレーエントリー!$Q28)</f>
        <v/>
      </c>
      <c r="G30" s="85" t="str">
        <f>IF(リレーエントリー!$S28="","",リレーエントリー!$S28)</f>
        <v/>
      </c>
      <c r="H30" s="85" t="str">
        <f>IF(リレーエントリー!$T28="","",リレーエントリー!$T28)</f>
        <v/>
      </c>
      <c r="I30" s="85" t="str">
        <f>IF(リレーエントリー!$AJ28="","",リレーエントリー!$AJ28)</f>
        <v/>
      </c>
      <c r="J30" s="127" t="str">
        <f>IF(リレーエントリー!$AK28="","",リレーエントリー!$AK28)</f>
        <v/>
      </c>
      <c r="K30" s="85" t="str">
        <f>IF(リレーエントリー!$Y28="","",リレーエントリー!$Y28)</f>
        <v/>
      </c>
      <c r="L30" s="85" t="str">
        <f>IF(リレーエントリー!$Z28="","",リレーエントリー!$Z28)</f>
        <v/>
      </c>
      <c r="M30" s="85" t="str">
        <f>IF(リレーエントリー!$AA28="","",リレーエントリー!$AA28)</f>
        <v/>
      </c>
      <c r="N30" s="568" t="str">
        <f>IF(リレーエントリー!$AB28="","",リレーエントリー!$AB28)</f>
        <v/>
      </c>
      <c r="O30" s="569" t="str">
        <f>IF(リレーエントリー!$AC28="","",リレーエントリー!$AC28)</f>
        <v/>
      </c>
      <c r="P30" s="553" t="str">
        <f>IF(リレーエントリー!$AD28="","",リレーエントリー!$AD28)</f>
        <v/>
      </c>
      <c r="Q30" s="556" t="str">
        <f>IF(リレーエントリー!$AE28="","",リレーエントリー!$AE28)</f>
        <v/>
      </c>
      <c r="R30" s="570" t="str">
        <f>IF(リレーエントリー!$AF28="","",リレーエントリー!$AF28)</f>
        <v/>
      </c>
    </row>
    <row r="31" spans="1:18" ht="26.25" customHeight="1" x14ac:dyDescent="0.25">
      <c r="A31" s="548"/>
      <c r="B31" s="551"/>
      <c r="C31" s="551"/>
      <c r="D31" s="551"/>
      <c r="E31" s="551"/>
      <c r="F31" s="77" t="str">
        <f>IF(リレーエントリー!$O29="","",リレーエントリー!$O29&amp;リレーエントリー!$P29&amp;リレーエントリー!$Q29)</f>
        <v/>
      </c>
      <c r="G31" s="77" t="str">
        <f>IF(リレーエントリー!$S29="","",リレーエントリー!$S29)</f>
        <v/>
      </c>
      <c r="H31" s="77" t="str">
        <f>IF(リレーエントリー!$T29="","",リレーエントリー!$T29)</f>
        <v/>
      </c>
      <c r="I31" s="77" t="str">
        <f>IF(リレーエントリー!$AJ29="","",リレーエントリー!$AJ29)</f>
        <v/>
      </c>
      <c r="J31" s="116" t="str">
        <f>IF(リレーエントリー!$AK29="","",リレーエントリー!$AK29)</f>
        <v/>
      </c>
      <c r="K31" s="77" t="str">
        <f>IF(リレーエントリー!$Y29="","",リレーエントリー!$Y29)</f>
        <v/>
      </c>
      <c r="L31" s="77" t="str">
        <f>IF(リレーエントリー!$Z29="","",リレーエントリー!$Z29)</f>
        <v/>
      </c>
      <c r="M31" s="77" t="str">
        <f>IF(リレーエントリー!$AA29="","",リレーエントリー!$AA29)</f>
        <v/>
      </c>
      <c r="N31" s="558"/>
      <c r="O31" s="561"/>
      <c r="P31" s="554"/>
      <c r="Q31" s="551"/>
      <c r="R31" s="565"/>
    </row>
    <row r="32" spans="1:18" ht="26.25" customHeight="1" x14ac:dyDescent="0.25">
      <c r="A32" s="548"/>
      <c r="B32" s="551"/>
      <c r="C32" s="551"/>
      <c r="D32" s="551"/>
      <c r="E32" s="551"/>
      <c r="F32" s="77" t="str">
        <f>IF(リレーエントリー!$O30="","",リレーエントリー!$O30&amp;リレーエントリー!$P30&amp;リレーエントリー!$Q30)</f>
        <v/>
      </c>
      <c r="G32" s="77" t="str">
        <f>IF(リレーエントリー!$S30="","",リレーエントリー!$S30)</f>
        <v/>
      </c>
      <c r="H32" s="77" t="str">
        <f>IF(リレーエントリー!$T30="","",リレーエントリー!$T30)</f>
        <v/>
      </c>
      <c r="I32" s="77" t="str">
        <f>IF(リレーエントリー!$AJ30="","",リレーエントリー!$AJ30)</f>
        <v/>
      </c>
      <c r="J32" s="116" t="str">
        <f>IF(リレーエントリー!$AK30="","",リレーエントリー!$AK30)</f>
        <v/>
      </c>
      <c r="K32" s="77" t="str">
        <f>IF(リレーエントリー!$Y30="","",リレーエントリー!$Y30)</f>
        <v/>
      </c>
      <c r="L32" s="77" t="str">
        <f>IF(リレーエントリー!$Z30="","",リレーエントリー!$Z30)</f>
        <v/>
      </c>
      <c r="M32" s="77" t="str">
        <f>IF(リレーエントリー!$AA30="","",リレーエントリー!$AA30)</f>
        <v/>
      </c>
      <c r="N32" s="558"/>
      <c r="O32" s="561"/>
      <c r="P32" s="554"/>
      <c r="Q32" s="551"/>
      <c r="R32" s="565"/>
    </row>
    <row r="33" spans="1:18" ht="26.25" customHeight="1" x14ac:dyDescent="0.25">
      <c r="A33" s="548"/>
      <c r="B33" s="551"/>
      <c r="C33" s="551"/>
      <c r="D33" s="551"/>
      <c r="E33" s="551"/>
      <c r="F33" s="77" t="str">
        <f>IF(リレーエントリー!$O31="","",リレーエントリー!$O31&amp;リレーエントリー!$P31&amp;リレーエントリー!$Q31)</f>
        <v/>
      </c>
      <c r="G33" s="77" t="str">
        <f>IF(リレーエントリー!$S31="","",リレーエントリー!$S31)</f>
        <v/>
      </c>
      <c r="H33" s="77" t="str">
        <f>IF(リレーエントリー!$T31="","",リレーエントリー!$T31)</f>
        <v/>
      </c>
      <c r="I33" s="77" t="str">
        <f>IF(リレーエントリー!$AJ31="","",リレーエントリー!$AJ31)</f>
        <v/>
      </c>
      <c r="J33" s="116" t="str">
        <f>IF(リレーエントリー!$AK31="","",リレーエントリー!$AK31)</f>
        <v/>
      </c>
      <c r="K33" s="77" t="str">
        <f>IF(リレーエントリー!$Y31="","",リレーエントリー!$Y31)</f>
        <v/>
      </c>
      <c r="L33" s="77" t="str">
        <f>IF(リレーエントリー!$Z31="","",リレーエントリー!$Z31)</f>
        <v/>
      </c>
      <c r="M33" s="77" t="str">
        <f>IF(リレーエントリー!$AA31="","",リレーエントリー!$AA31)</f>
        <v/>
      </c>
      <c r="N33" s="558"/>
      <c r="O33" s="561"/>
      <c r="P33" s="554"/>
      <c r="Q33" s="551"/>
      <c r="R33" s="565"/>
    </row>
    <row r="34" spans="1:18" ht="26.25" customHeight="1" x14ac:dyDescent="0.25">
      <c r="A34" s="548"/>
      <c r="B34" s="551"/>
      <c r="C34" s="551"/>
      <c r="D34" s="551"/>
      <c r="E34" s="551"/>
      <c r="F34" s="77" t="str">
        <f>IF(リレーエントリー!$O32="","",リレーエントリー!$O32&amp;リレーエントリー!$P32&amp;リレーエントリー!$Q32)</f>
        <v/>
      </c>
      <c r="G34" s="77" t="str">
        <f>IF(リレーエントリー!$S32="","",リレーエントリー!$S32)</f>
        <v/>
      </c>
      <c r="H34" s="77" t="str">
        <f>IF(リレーエントリー!$T32="","",リレーエントリー!$T32)</f>
        <v/>
      </c>
      <c r="I34" s="77" t="str">
        <f>IF(リレーエントリー!$AJ32="","",リレーエントリー!$AJ32)</f>
        <v/>
      </c>
      <c r="J34" s="77" t="str">
        <f>IF(リレーエントリー!$AK32="","",リレーエントリー!$AK32)</f>
        <v/>
      </c>
      <c r="K34" s="77" t="str">
        <f>IF(リレーエントリー!$Y32="","",リレーエントリー!$Y32)</f>
        <v/>
      </c>
      <c r="L34" s="77" t="str">
        <f>IF(リレーエントリー!$Z32="","",リレーエントリー!$Z32)</f>
        <v/>
      </c>
      <c r="M34" s="77" t="str">
        <f>IF(リレーエントリー!$AA32="","",リレーエントリー!$AA32)</f>
        <v/>
      </c>
      <c r="N34" s="558"/>
      <c r="O34" s="561"/>
      <c r="P34" s="554"/>
      <c r="Q34" s="551"/>
      <c r="R34" s="565"/>
    </row>
    <row r="35" spans="1:18" ht="26.25" customHeight="1" x14ac:dyDescent="0.25">
      <c r="A35" s="549"/>
      <c r="B35" s="552"/>
      <c r="C35" s="552"/>
      <c r="D35" s="552"/>
      <c r="E35" s="552"/>
      <c r="F35" s="81" t="str">
        <f>IF(リレーエントリー!$O33="","",リレーエントリー!$O33&amp;リレーエントリー!$P33&amp;リレーエントリー!$Q33)</f>
        <v/>
      </c>
      <c r="G35" s="81" t="str">
        <f>IF(リレーエントリー!$S33="","",リレーエントリー!$S33)</f>
        <v/>
      </c>
      <c r="H35" s="81" t="str">
        <f>IF(リレーエントリー!$T33="","",リレーエントリー!$T33)</f>
        <v/>
      </c>
      <c r="I35" s="81" t="str">
        <f>IF(リレーエントリー!$AJ33="","",リレーエントリー!$AJ33)</f>
        <v/>
      </c>
      <c r="J35" s="81" t="str">
        <f>IF(リレーエントリー!$AK33="","",リレーエントリー!$AK33)</f>
        <v/>
      </c>
      <c r="K35" s="81" t="str">
        <f>IF(リレーエントリー!$Y33="","",リレーエントリー!$Y33)</f>
        <v/>
      </c>
      <c r="L35" s="81" t="str">
        <f>IF(リレーエントリー!$Z33="","",リレーエントリー!$Z33)</f>
        <v/>
      </c>
      <c r="M35" s="81" t="str">
        <f>IF(リレーエントリー!$AA33="","",リレーエントリー!$AA33)</f>
        <v/>
      </c>
      <c r="N35" s="559"/>
      <c r="O35" s="562"/>
      <c r="P35" s="555"/>
      <c r="Q35" s="552"/>
      <c r="R35" s="566"/>
    </row>
    <row r="36" spans="1:18" ht="26.25" customHeight="1" x14ac:dyDescent="0.25">
      <c r="A36" s="567">
        <v>6</v>
      </c>
      <c r="B36" s="556" t="str">
        <f>IF(リレーエントリー!E34="","",リレーエントリー!E34)</f>
        <v/>
      </c>
      <c r="C36" s="556" t="str">
        <f>IF(リレーエントリー!$F34="","",リレーエントリー!$F34)</f>
        <v/>
      </c>
      <c r="D36" s="556" t="str">
        <f>IF(リレーエントリー!$G34="","",リレーエントリー!$G34)</f>
        <v/>
      </c>
      <c r="E36" s="556" t="str">
        <f>IF(リレーエントリー!$M34="","",リレーエントリー!$M34)</f>
        <v/>
      </c>
      <c r="F36" s="85" t="str">
        <f>IF(リレーエントリー!$O34="","",リレーエントリー!$O34&amp;リレーエントリー!$P34&amp;リレーエントリー!$Q34)</f>
        <v/>
      </c>
      <c r="G36" s="85" t="str">
        <f>IF(リレーエントリー!$S34="","",リレーエントリー!$S34)</f>
        <v/>
      </c>
      <c r="H36" s="85" t="str">
        <f>IF(リレーエントリー!$T34="","",リレーエントリー!$T34)</f>
        <v/>
      </c>
      <c r="I36" s="85" t="str">
        <f>IF(リレーエントリー!$AJ34="","",リレーエントリー!$AJ34)</f>
        <v/>
      </c>
      <c r="J36" s="127" t="str">
        <f>IF(リレーエントリー!$AK34="","",リレーエントリー!$AK34)</f>
        <v/>
      </c>
      <c r="K36" s="85" t="str">
        <f>IF(リレーエントリー!$Y34="","",リレーエントリー!$Y34)</f>
        <v/>
      </c>
      <c r="L36" s="85" t="str">
        <f>IF(リレーエントリー!$Z34="","",リレーエントリー!$Z34)</f>
        <v/>
      </c>
      <c r="M36" s="85" t="str">
        <f>IF(リレーエントリー!$AA34="","",リレーエントリー!$AA34)</f>
        <v/>
      </c>
      <c r="N36" s="568" t="str">
        <f>IF(リレーエントリー!$AB34="","",リレーエントリー!$AB34)</f>
        <v/>
      </c>
      <c r="O36" s="569" t="str">
        <f>IF(リレーエントリー!$AC34="","",リレーエントリー!$AC34)</f>
        <v/>
      </c>
      <c r="P36" s="553" t="str">
        <f>IF(リレーエントリー!$AD34="","",リレーエントリー!$AD34)</f>
        <v/>
      </c>
      <c r="Q36" s="556" t="str">
        <f>IF(リレーエントリー!$AE34="","",リレーエントリー!$AE34)</f>
        <v/>
      </c>
      <c r="R36" s="570" t="str">
        <f>IF(リレーエントリー!$AF34="","",リレーエントリー!$AF34)</f>
        <v/>
      </c>
    </row>
    <row r="37" spans="1:18" ht="26.25" customHeight="1" x14ac:dyDescent="0.25">
      <c r="A37" s="548"/>
      <c r="B37" s="551"/>
      <c r="C37" s="551"/>
      <c r="D37" s="551"/>
      <c r="E37" s="551"/>
      <c r="F37" s="77" t="str">
        <f>IF(リレーエントリー!$O35="","",リレーエントリー!$O35&amp;リレーエントリー!$P35&amp;リレーエントリー!$Q35)</f>
        <v/>
      </c>
      <c r="G37" s="77" t="str">
        <f>IF(リレーエントリー!$S35="","",リレーエントリー!$S35)</f>
        <v/>
      </c>
      <c r="H37" s="77" t="str">
        <f>IF(リレーエントリー!$T35="","",リレーエントリー!$T35)</f>
        <v/>
      </c>
      <c r="I37" s="77" t="str">
        <f>IF(リレーエントリー!$AJ35="","",リレーエントリー!$AJ35)</f>
        <v/>
      </c>
      <c r="J37" s="116" t="str">
        <f>IF(リレーエントリー!$AK35="","",リレーエントリー!$AK35)</f>
        <v/>
      </c>
      <c r="K37" s="77" t="str">
        <f>IF(リレーエントリー!$Y35="","",リレーエントリー!$Y35)</f>
        <v/>
      </c>
      <c r="L37" s="77" t="str">
        <f>IF(リレーエントリー!$Z35="","",リレーエントリー!$Z35)</f>
        <v/>
      </c>
      <c r="M37" s="77" t="str">
        <f>IF(リレーエントリー!$AA35="","",リレーエントリー!$AA35)</f>
        <v/>
      </c>
      <c r="N37" s="558"/>
      <c r="O37" s="561"/>
      <c r="P37" s="554"/>
      <c r="Q37" s="551"/>
      <c r="R37" s="565"/>
    </row>
    <row r="38" spans="1:18" ht="26.25" customHeight="1" x14ac:dyDescent="0.25">
      <c r="A38" s="548"/>
      <c r="B38" s="551"/>
      <c r="C38" s="551"/>
      <c r="D38" s="551"/>
      <c r="E38" s="551"/>
      <c r="F38" s="77" t="str">
        <f>IF(リレーエントリー!$O36="","",リレーエントリー!$O36&amp;リレーエントリー!$P36&amp;リレーエントリー!$Q36)</f>
        <v/>
      </c>
      <c r="G38" s="77" t="str">
        <f>IF(リレーエントリー!$S36="","",リレーエントリー!$S36)</f>
        <v/>
      </c>
      <c r="H38" s="77" t="str">
        <f>IF(リレーエントリー!$T36="","",リレーエントリー!$T36)</f>
        <v/>
      </c>
      <c r="I38" s="77" t="str">
        <f>IF(リレーエントリー!$AJ36="","",リレーエントリー!$AJ36)</f>
        <v/>
      </c>
      <c r="J38" s="116" t="str">
        <f>IF(リレーエントリー!$AK36="","",リレーエントリー!$AK36)</f>
        <v/>
      </c>
      <c r="K38" s="77" t="str">
        <f>IF(リレーエントリー!$Y36="","",リレーエントリー!$Y36)</f>
        <v/>
      </c>
      <c r="L38" s="77" t="str">
        <f>IF(リレーエントリー!$Z36="","",リレーエントリー!$Z36)</f>
        <v/>
      </c>
      <c r="M38" s="77" t="str">
        <f>IF(リレーエントリー!$AA36="","",リレーエントリー!$AA36)</f>
        <v/>
      </c>
      <c r="N38" s="558"/>
      <c r="O38" s="561"/>
      <c r="P38" s="554"/>
      <c r="Q38" s="551"/>
      <c r="R38" s="565"/>
    </row>
    <row r="39" spans="1:18" ht="26.25" customHeight="1" x14ac:dyDescent="0.25">
      <c r="A39" s="548"/>
      <c r="B39" s="551"/>
      <c r="C39" s="551"/>
      <c r="D39" s="551"/>
      <c r="E39" s="551"/>
      <c r="F39" s="77" t="str">
        <f>IF(リレーエントリー!$O37="","",リレーエントリー!$O37&amp;リレーエントリー!$P37&amp;リレーエントリー!$Q37)</f>
        <v/>
      </c>
      <c r="G39" s="77" t="str">
        <f>IF(リレーエントリー!$S37="","",リレーエントリー!$S37)</f>
        <v/>
      </c>
      <c r="H39" s="77" t="str">
        <f>IF(リレーエントリー!$T37="","",リレーエントリー!$T37)</f>
        <v/>
      </c>
      <c r="I39" s="77" t="str">
        <f>IF(リレーエントリー!$AJ37="","",リレーエントリー!$AJ37)</f>
        <v/>
      </c>
      <c r="J39" s="116" t="str">
        <f>IF(リレーエントリー!$AK37="","",リレーエントリー!$AK37)</f>
        <v/>
      </c>
      <c r="K39" s="77" t="str">
        <f>IF(リレーエントリー!$Y37="","",リレーエントリー!$Y37)</f>
        <v/>
      </c>
      <c r="L39" s="77" t="str">
        <f>IF(リレーエントリー!$Z37="","",リレーエントリー!$Z37)</f>
        <v/>
      </c>
      <c r="M39" s="77" t="str">
        <f>IF(リレーエントリー!$AA37="","",リレーエントリー!$AA37)</f>
        <v/>
      </c>
      <c r="N39" s="558"/>
      <c r="O39" s="561"/>
      <c r="P39" s="554"/>
      <c r="Q39" s="551"/>
      <c r="R39" s="565"/>
    </row>
    <row r="40" spans="1:18" ht="26.25" customHeight="1" x14ac:dyDescent="0.25">
      <c r="A40" s="548"/>
      <c r="B40" s="551"/>
      <c r="C40" s="551"/>
      <c r="D40" s="551"/>
      <c r="E40" s="551"/>
      <c r="F40" s="77" t="str">
        <f>IF(リレーエントリー!$O38="","",リレーエントリー!$O38&amp;リレーエントリー!$P38&amp;リレーエントリー!$Q38)</f>
        <v/>
      </c>
      <c r="G40" s="77" t="str">
        <f>IF(リレーエントリー!$S38="","",リレーエントリー!$S38)</f>
        <v/>
      </c>
      <c r="H40" s="77" t="str">
        <f>IF(リレーエントリー!$T38="","",リレーエントリー!$T38)</f>
        <v/>
      </c>
      <c r="I40" s="77" t="str">
        <f>IF(リレーエントリー!$AJ38="","",リレーエントリー!$AJ38)</f>
        <v/>
      </c>
      <c r="J40" s="77" t="str">
        <f>IF(リレーエントリー!$AK38="","",リレーエントリー!$AK38)</f>
        <v/>
      </c>
      <c r="K40" s="77" t="str">
        <f>IF(リレーエントリー!$Y38="","",リレーエントリー!$Y38)</f>
        <v/>
      </c>
      <c r="L40" s="77" t="str">
        <f>IF(リレーエントリー!$Z38="","",リレーエントリー!$Z38)</f>
        <v/>
      </c>
      <c r="M40" s="77" t="str">
        <f>IF(リレーエントリー!$AA38="","",リレーエントリー!$AA38)</f>
        <v/>
      </c>
      <c r="N40" s="558"/>
      <c r="O40" s="561"/>
      <c r="P40" s="554"/>
      <c r="Q40" s="551"/>
      <c r="R40" s="565"/>
    </row>
    <row r="41" spans="1:18" ht="26.25" customHeight="1" thickBot="1" x14ac:dyDescent="0.3">
      <c r="A41" s="571"/>
      <c r="B41" s="572"/>
      <c r="C41" s="572"/>
      <c r="D41" s="572"/>
      <c r="E41" s="572"/>
      <c r="F41" s="87" t="str">
        <f>IF(リレーエントリー!$O39="","",リレーエントリー!$O39&amp;リレーエントリー!$P39&amp;リレーエントリー!$Q39)</f>
        <v/>
      </c>
      <c r="G41" s="87" t="str">
        <f>IF(リレーエントリー!$S39="","",リレーエントリー!$S39)</f>
        <v/>
      </c>
      <c r="H41" s="87" t="str">
        <f>IF(リレーエントリー!$T39="","",リレーエントリー!$T39)</f>
        <v/>
      </c>
      <c r="I41" s="87" t="str">
        <f>IF(リレーエントリー!$AJ39="","",リレーエントリー!$AJ39)</f>
        <v/>
      </c>
      <c r="J41" s="87" t="str">
        <f>IF(リレーエントリー!$AK39="","",リレーエントリー!$AK39)</f>
        <v/>
      </c>
      <c r="K41" s="87" t="str">
        <f>IF(リレーエントリー!$Y39="","",リレーエントリー!$Y39)</f>
        <v/>
      </c>
      <c r="L41" s="87" t="str">
        <f>IF(リレーエントリー!$Z39="","",リレーエントリー!$Z39)</f>
        <v/>
      </c>
      <c r="M41" s="87" t="str">
        <f>IF(リレーエントリー!$AA39="","",リレーエントリー!$AA39)</f>
        <v/>
      </c>
      <c r="N41" s="573"/>
      <c r="O41" s="574"/>
      <c r="P41" s="575"/>
      <c r="Q41" s="572"/>
      <c r="R41" s="576"/>
    </row>
    <row r="42" spans="1:18" ht="26.25" customHeight="1" x14ac:dyDescent="0.25">
      <c r="A42" s="72"/>
      <c r="B42" s="72"/>
      <c r="C42" s="72"/>
      <c r="D42" s="72"/>
      <c r="E42" s="72"/>
      <c r="F42" s="72"/>
      <c r="G42" s="72"/>
      <c r="H42" s="72"/>
      <c r="I42" s="72"/>
      <c r="J42" s="72"/>
      <c r="K42" s="72"/>
      <c r="L42" s="72"/>
      <c r="M42" s="72"/>
      <c r="N42" s="72"/>
      <c r="O42" s="72"/>
      <c r="P42" s="72"/>
      <c r="Q42" s="72"/>
      <c r="R42" s="128"/>
    </row>
    <row r="43" spans="1:18" ht="26.25" customHeight="1" x14ac:dyDescent="0.25">
      <c r="A43" s="72"/>
      <c r="B43" s="72"/>
      <c r="C43" s="72"/>
      <c r="D43" s="72"/>
      <c r="E43" s="72"/>
      <c r="F43" s="72"/>
      <c r="G43" s="72"/>
      <c r="H43" s="72"/>
      <c r="I43" s="72"/>
      <c r="J43" s="72"/>
      <c r="K43" s="72"/>
      <c r="L43" s="72"/>
      <c r="M43" s="72"/>
      <c r="N43" s="72"/>
      <c r="O43" s="72"/>
      <c r="P43" s="72"/>
      <c r="Q43" s="72"/>
      <c r="R43" s="128"/>
    </row>
    <row r="44" spans="1:18" ht="26.25" customHeight="1" x14ac:dyDescent="0.25">
      <c r="A44" s="1" t="s">
        <v>622</v>
      </c>
      <c r="H44" s="1" t="s">
        <v>623</v>
      </c>
      <c r="K44" s="72"/>
      <c r="L44" s="72"/>
      <c r="M44" s="72"/>
      <c r="N44" s="72"/>
      <c r="O44" s="72"/>
      <c r="P44" s="72"/>
      <c r="Q44" s="72"/>
      <c r="R44" s="128"/>
    </row>
    <row r="45" spans="1:18" ht="26.25" customHeight="1" x14ac:dyDescent="0.25">
      <c r="A45" s="8" t="s">
        <v>37</v>
      </c>
      <c r="K45" s="72"/>
      <c r="N45" s="3" t="s">
        <v>38</v>
      </c>
      <c r="P45" s="72"/>
      <c r="Q45" s="72"/>
      <c r="R45" s="128"/>
    </row>
    <row r="46" spans="1:18" ht="26.25" customHeight="1" thickBot="1" x14ac:dyDescent="0.3">
      <c r="A46" s="115"/>
      <c r="B46" s="42" t="str">
        <f>IF(基本データ!$C$9="","",基本データ!$C$9)</f>
        <v>府小学生丹後予(非公認)</v>
      </c>
      <c r="C46" s="16"/>
      <c r="D46" s="16"/>
      <c r="E46" s="17"/>
      <c r="F46" s="16"/>
      <c r="G46" s="16"/>
      <c r="H46" s="16"/>
      <c r="I46" s="16"/>
      <c r="J46" s="16"/>
      <c r="K46" s="117"/>
      <c r="L46" s="16" t="s">
        <v>614</v>
      </c>
      <c r="M46" s="16"/>
      <c r="N46" s="518" t="str">
        <f>IF(基本データ!$J$5="","",基本データ!$J$5)</f>
        <v/>
      </c>
      <c r="O46" s="518"/>
      <c r="P46" s="117"/>
      <c r="Q46" s="117"/>
      <c r="R46" s="131"/>
    </row>
    <row r="47" spans="1:18" ht="26.25" customHeight="1" thickBot="1" x14ac:dyDescent="0.3">
      <c r="A47" s="111"/>
      <c r="B47" s="129"/>
      <c r="E47" s="130"/>
      <c r="K47" s="72"/>
      <c r="N47" s="132"/>
      <c r="O47" s="132"/>
      <c r="P47" s="72"/>
      <c r="Q47" s="72"/>
      <c r="R47" s="128"/>
    </row>
    <row r="48" spans="1:18" ht="26.25" customHeight="1" thickBot="1" x14ac:dyDescent="0.3">
      <c r="A48" s="118" t="s">
        <v>1389</v>
      </c>
      <c r="B48" s="119" t="s">
        <v>1393</v>
      </c>
      <c r="C48" s="119" t="s">
        <v>580</v>
      </c>
      <c r="D48" s="119" t="s">
        <v>560</v>
      </c>
      <c r="E48" s="120" t="s">
        <v>33</v>
      </c>
      <c r="F48" s="120" t="s">
        <v>1379</v>
      </c>
      <c r="G48" s="120" t="s">
        <v>1380</v>
      </c>
      <c r="H48" s="120" t="s">
        <v>561</v>
      </c>
      <c r="I48" s="120" t="s">
        <v>1381</v>
      </c>
      <c r="J48" s="121" t="s">
        <v>563</v>
      </c>
      <c r="K48" s="120" t="s">
        <v>558</v>
      </c>
      <c r="L48" s="120" t="s">
        <v>559</v>
      </c>
      <c r="M48" s="120" t="s">
        <v>1388</v>
      </c>
      <c r="N48" s="121" t="s">
        <v>1390</v>
      </c>
      <c r="O48" s="122" t="s">
        <v>34</v>
      </c>
      <c r="P48" s="123" t="s">
        <v>574</v>
      </c>
      <c r="Q48" s="121" t="s">
        <v>564</v>
      </c>
      <c r="R48" s="124" t="s">
        <v>566</v>
      </c>
    </row>
    <row r="49" spans="1:18" ht="26.25" customHeight="1" thickTop="1" x14ac:dyDescent="0.25">
      <c r="A49" s="567">
        <v>7</v>
      </c>
      <c r="B49" s="556" t="str">
        <f>IF(リレーエントリー!E40="","",リレーエントリー!E40)</f>
        <v/>
      </c>
      <c r="C49" s="556" t="str">
        <f>IF(リレーエントリー!$F40="","",リレーエントリー!$F40)</f>
        <v/>
      </c>
      <c r="D49" s="556" t="str">
        <f>IF(リレーエントリー!$G40="","",リレーエントリー!$G40)</f>
        <v/>
      </c>
      <c r="E49" s="556" t="str">
        <f>IF(リレーエントリー!$M40="","",リレーエントリー!$M40)</f>
        <v/>
      </c>
      <c r="F49" s="85" t="str">
        <f>IF(リレーエントリー!$O40="","",リレーエントリー!$O40&amp;リレーエントリー!$P40&amp;リレーエントリー!$Q40)</f>
        <v/>
      </c>
      <c r="G49" s="85" t="str">
        <f>IF(リレーエントリー!$S40="","",リレーエントリー!$S40)</f>
        <v/>
      </c>
      <c r="H49" s="85" t="str">
        <f>IF(リレーエントリー!$T40="","",リレーエントリー!$T40)</f>
        <v/>
      </c>
      <c r="I49" s="85" t="str">
        <f>IF(リレーエントリー!$AJ40="","",リレーエントリー!$AJ40)</f>
        <v/>
      </c>
      <c r="J49" s="127" t="str">
        <f>IF(リレーエントリー!$AK40="","",リレーエントリー!$AK40)</f>
        <v/>
      </c>
      <c r="K49" s="85" t="str">
        <f>IF(リレーエントリー!$Y40="","",リレーエントリー!$Y40)</f>
        <v/>
      </c>
      <c r="L49" s="85" t="str">
        <f>IF(リレーエントリー!$Z40="","",リレーエントリー!$Z40)</f>
        <v/>
      </c>
      <c r="M49" s="85" t="str">
        <f>IF(リレーエントリー!$AA40="","",リレーエントリー!$AA40)</f>
        <v/>
      </c>
      <c r="N49" s="568" t="str">
        <f>IF(リレーエントリー!$AB40="","",リレーエントリー!$AB40)</f>
        <v/>
      </c>
      <c r="O49" s="569" t="str">
        <f>IF(リレーエントリー!$AC40="","",リレーエントリー!$AC40)</f>
        <v/>
      </c>
      <c r="P49" s="553" t="str">
        <f>IF(リレーエントリー!$AD40="","",リレーエントリー!$AD40)</f>
        <v/>
      </c>
      <c r="Q49" s="556" t="str">
        <f>IF(リレーエントリー!$AE40="","",リレーエントリー!$AE40)</f>
        <v/>
      </c>
      <c r="R49" s="570" t="str">
        <f>IF(リレーエントリー!$AF40="","",リレーエントリー!$AF40)</f>
        <v/>
      </c>
    </row>
    <row r="50" spans="1:18" ht="26.25" customHeight="1" x14ac:dyDescent="0.25">
      <c r="A50" s="548"/>
      <c r="B50" s="551"/>
      <c r="C50" s="551"/>
      <c r="D50" s="551"/>
      <c r="E50" s="551"/>
      <c r="F50" s="77" t="str">
        <f>IF(リレーエントリー!$O41="","",リレーエントリー!$O41&amp;リレーエントリー!$P41&amp;リレーエントリー!$Q41)</f>
        <v/>
      </c>
      <c r="G50" s="77" t="str">
        <f>IF(リレーエントリー!$S41="","",リレーエントリー!$S41)</f>
        <v/>
      </c>
      <c r="H50" s="77" t="str">
        <f>IF(リレーエントリー!$T41="","",リレーエントリー!$T41)</f>
        <v/>
      </c>
      <c r="I50" s="77" t="str">
        <f>IF(リレーエントリー!$AJ41="","",リレーエントリー!$AJ41)</f>
        <v/>
      </c>
      <c r="J50" s="116" t="str">
        <f>IF(リレーエントリー!$AK41="","",リレーエントリー!$AK41)</f>
        <v/>
      </c>
      <c r="K50" s="77" t="str">
        <f>IF(リレーエントリー!$Y41="","",リレーエントリー!$Y41)</f>
        <v/>
      </c>
      <c r="L50" s="77" t="str">
        <f>IF(リレーエントリー!$Z41="","",リレーエントリー!$Z41)</f>
        <v/>
      </c>
      <c r="M50" s="77" t="str">
        <f>IF(リレーエントリー!$AA41="","",リレーエントリー!$AA41)</f>
        <v/>
      </c>
      <c r="N50" s="558"/>
      <c r="O50" s="561"/>
      <c r="P50" s="554"/>
      <c r="Q50" s="551"/>
      <c r="R50" s="565"/>
    </row>
    <row r="51" spans="1:18" ht="26.25" customHeight="1" x14ac:dyDescent="0.25">
      <c r="A51" s="548"/>
      <c r="B51" s="551"/>
      <c r="C51" s="551"/>
      <c r="D51" s="551"/>
      <c r="E51" s="551"/>
      <c r="F51" s="77" t="str">
        <f>IF(リレーエントリー!$O42="","",リレーエントリー!$O42&amp;リレーエントリー!$P42&amp;リレーエントリー!$Q42)</f>
        <v/>
      </c>
      <c r="G51" s="77" t="str">
        <f>IF(リレーエントリー!$S42="","",リレーエントリー!$S42)</f>
        <v/>
      </c>
      <c r="H51" s="77" t="str">
        <f>IF(リレーエントリー!$T42="","",リレーエントリー!$T42)</f>
        <v/>
      </c>
      <c r="I51" s="77" t="str">
        <f>IF(リレーエントリー!$AJ42="","",リレーエントリー!$AJ42)</f>
        <v/>
      </c>
      <c r="J51" s="116" t="str">
        <f>IF(リレーエントリー!$AK42="","",リレーエントリー!$AK42)</f>
        <v/>
      </c>
      <c r="K51" s="77" t="str">
        <f>IF(リレーエントリー!$Y42="","",リレーエントリー!$Y42)</f>
        <v/>
      </c>
      <c r="L51" s="77" t="str">
        <f>IF(リレーエントリー!$Z42="","",リレーエントリー!$Z42)</f>
        <v/>
      </c>
      <c r="M51" s="77" t="str">
        <f>IF(リレーエントリー!$AA42="","",リレーエントリー!$AA42)</f>
        <v/>
      </c>
      <c r="N51" s="558"/>
      <c r="O51" s="561"/>
      <c r="P51" s="554"/>
      <c r="Q51" s="551"/>
      <c r="R51" s="565"/>
    </row>
    <row r="52" spans="1:18" ht="26.25" customHeight="1" x14ac:dyDescent="0.25">
      <c r="A52" s="548"/>
      <c r="B52" s="551"/>
      <c r="C52" s="551"/>
      <c r="D52" s="551"/>
      <c r="E52" s="551"/>
      <c r="F52" s="77" t="str">
        <f>IF(リレーエントリー!$O43="","",リレーエントリー!$O43&amp;リレーエントリー!$P43&amp;リレーエントリー!$Q43)</f>
        <v/>
      </c>
      <c r="G52" s="77" t="str">
        <f>IF(リレーエントリー!$S43="","",リレーエントリー!$S43)</f>
        <v/>
      </c>
      <c r="H52" s="77" t="str">
        <f>IF(リレーエントリー!$T43="","",リレーエントリー!$T43)</f>
        <v/>
      </c>
      <c r="I52" s="77" t="str">
        <f>IF(リレーエントリー!$AJ43="","",リレーエントリー!$AJ43)</f>
        <v/>
      </c>
      <c r="J52" s="116" t="str">
        <f>IF(リレーエントリー!$AK43="","",リレーエントリー!$AK43)</f>
        <v/>
      </c>
      <c r="K52" s="77" t="str">
        <f>IF(リレーエントリー!$Y43="","",リレーエントリー!$Y43)</f>
        <v/>
      </c>
      <c r="L52" s="77" t="str">
        <f>IF(リレーエントリー!$Z43="","",リレーエントリー!$Z43)</f>
        <v/>
      </c>
      <c r="M52" s="77" t="str">
        <f>IF(リレーエントリー!$AA43="","",リレーエントリー!$AA43)</f>
        <v/>
      </c>
      <c r="N52" s="558"/>
      <c r="O52" s="561"/>
      <c r="P52" s="554"/>
      <c r="Q52" s="551"/>
      <c r="R52" s="565"/>
    </row>
    <row r="53" spans="1:18" ht="26.25" customHeight="1" x14ac:dyDescent="0.25">
      <c r="A53" s="548"/>
      <c r="B53" s="551"/>
      <c r="C53" s="551"/>
      <c r="D53" s="551"/>
      <c r="E53" s="551"/>
      <c r="F53" s="77" t="str">
        <f>IF(リレーエントリー!$O44="","",リレーエントリー!$O44&amp;リレーエントリー!$P44&amp;リレーエントリー!$Q44)</f>
        <v/>
      </c>
      <c r="G53" s="77" t="str">
        <f>IF(リレーエントリー!$S44="","",リレーエントリー!$S44)</f>
        <v/>
      </c>
      <c r="H53" s="77" t="str">
        <f>IF(リレーエントリー!$T44="","",リレーエントリー!$T44)</f>
        <v/>
      </c>
      <c r="I53" s="77" t="str">
        <f>IF(リレーエントリー!$AJ44="","",リレーエントリー!$AJ44)</f>
        <v/>
      </c>
      <c r="J53" s="77" t="str">
        <f>IF(リレーエントリー!$AK44="","",リレーエントリー!$AK44)</f>
        <v/>
      </c>
      <c r="K53" s="77" t="str">
        <f>IF(リレーエントリー!$Y44="","",リレーエントリー!$Y44)</f>
        <v/>
      </c>
      <c r="L53" s="77" t="str">
        <f>IF(リレーエントリー!$Z44="","",リレーエントリー!$Z44)</f>
        <v/>
      </c>
      <c r="M53" s="77" t="str">
        <f>IF(リレーエントリー!$AA44="","",リレーエントリー!$AA44)</f>
        <v/>
      </c>
      <c r="N53" s="558"/>
      <c r="O53" s="561"/>
      <c r="P53" s="554"/>
      <c r="Q53" s="551"/>
      <c r="R53" s="565"/>
    </row>
    <row r="54" spans="1:18" ht="26.25" customHeight="1" x14ac:dyDescent="0.25">
      <c r="A54" s="549"/>
      <c r="B54" s="552"/>
      <c r="C54" s="552"/>
      <c r="D54" s="552"/>
      <c r="E54" s="552"/>
      <c r="F54" s="81" t="str">
        <f>IF(リレーエントリー!$O45="","",リレーエントリー!$O45&amp;リレーエントリー!$P45&amp;リレーエントリー!$Q45)</f>
        <v/>
      </c>
      <c r="G54" s="81" t="str">
        <f>IF(リレーエントリー!$S45="","",リレーエントリー!$S45)</f>
        <v/>
      </c>
      <c r="H54" s="81" t="str">
        <f>IF(リレーエントリー!$T45="","",リレーエントリー!$T45)</f>
        <v/>
      </c>
      <c r="I54" s="81" t="str">
        <f>IF(リレーエントリー!$AJ45="","",リレーエントリー!$AJ45)</f>
        <v/>
      </c>
      <c r="J54" s="81" t="str">
        <f>IF(リレーエントリー!$AK45="","",リレーエントリー!$AK45)</f>
        <v/>
      </c>
      <c r="K54" s="81" t="str">
        <f>IF(リレーエントリー!$Y45="","",リレーエントリー!$Y45)</f>
        <v/>
      </c>
      <c r="L54" s="81" t="str">
        <f>IF(リレーエントリー!$Z45="","",リレーエントリー!$Z45)</f>
        <v/>
      </c>
      <c r="M54" s="81" t="str">
        <f>IF(リレーエントリー!$AA45="","",リレーエントリー!$AA45)</f>
        <v/>
      </c>
      <c r="N54" s="559"/>
      <c r="O54" s="562"/>
      <c r="P54" s="555"/>
      <c r="Q54" s="552"/>
      <c r="R54" s="566"/>
    </row>
    <row r="55" spans="1:18" ht="26.25" customHeight="1" x14ac:dyDescent="0.25">
      <c r="A55" s="567">
        <v>8</v>
      </c>
      <c r="B55" s="556" t="str">
        <f>IF(リレーエントリー!E46="","",リレーエントリー!E46)</f>
        <v/>
      </c>
      <c r="C55" s="556" t="str">
        <f>IF(リレーエントリー!$F46="","",リレーエントリー!$F46)</f>
        <v/>
      </c>
      <c r="D55" s="556" t="str">
        <f>IF(リレーエントリー!$G46="","",リレーエントリー!$G46)</f>
        <v/>
      </c>
      <c r="E55" s="556" t="str">
        <f>IF(リレーエントリー!$M46="","",リレーエントリー!$M46)</f>
        <v/>
      </c>
      <c r="F55" s="85" t="str">
        <f>IF(リレーエントリー!$O46="","",リレーエントリー!$O46&amp;リレーエントリー!$P46&amp;リレーエントリー!$Q46)</f>
        <v/>
      </c>
      <c r="G55" s="85" t="str">
        <f>IF(リレーエントリー!$S46="","",リレーエントリー!$S46)</f>
        <v/>
      </c>
      <c r="H55" s="85" t="str">
        <f>IF(リレーエントリー!$T46="","",リレーエントリー!$T46)</f>
        <v/>
      </c>
      <c r="I55" s="85" t="str">
        <f>IF(リレーエントリー!$AJ46="","",リレーエントリー!$AJ46)</f>
        <v/>
      </c>
      <c r="J55" s="127" t="str">
        <f>IF(リレーエントリー!$AK46="","",リレーエントリー!$AK46)</f>
        <v/>
      </c>
      <c r="K55" s="85" t="str">
        <f>IF(リレーエントリー!$Y46="","",リレーエントリー!$Y46)</f>
        <v/>
      </c>
      <c r="L55" s="85" t="str">
        <f>IF(リレーエントリー!$Z46="","",リレーエントリー!$Z46)</f>
        <v/>
      </c>
      <c r="M55" s="85" t="str">
        <f>IF(リレーエントリー!$AA46="","",リレーエントリー!$AA46)</f>
        <v/>
      </c>
      <c r="N55" s="568" t="str">
        <f>IF(リレーエントリー!$AB46="","",リレーエントリー!$AB46)</f>
        <v/>
      </c>
      <c r="O55" s="569" t="str">
        <f>IF(リレーエントリー!$AC46="","",リレーエントリー!$AC46)</f>
        <v/>
      </c>
      <c r="P55" s="553" t="str">
        <f>IF(リレーエントリー!$AD46="","",リレーエントリー!$AD46)</f>
        <v/>
      </c>
      <c r="Q55" s="556" t="str">
        <f>IF(リレーエントリー!$AE46="","",リレーエントリー!$AE46)</f>
        <v/>
      </c>
      <c r="R55" s="570" t="str">
        <f>IF(リレーエントリー!$AF46="","",リレーエントリー!$AF46)</f>
        <v/>
      </c>
    </row>
    <row r="56" spans="1:18" ht="26.25" customHeight="1" x14ac:dyDescent="0.25">
      <c r="A56" s="548"/>
      <c r="B56" s="551"/>
      <c r="C56" s="551"/>
      <c r="D56" s="551"/>
      <c r="E56" s="551"/>
      <c r="F56" s="77" t="str">
        <f>IF(リレーエントリー!$O47="","",リレーエントリー!$O47&amp;リレーエントリー!$P47&amp;リレーエントリー!$Q47)</f>
        <v/>
      </c>
      <c r="G56" s="77" t="str">
        <f>IF(リレーエントリー!$S47="","",リレーエントリー!$S47)</f>
        <v/>
      </c>
      <c r="H56" s="77" t="str">
        <f>IF(リレーエントリー!$T47="","",リレーエントリー!$T47)</f>
        <v/>
      </c>
      <c r="I56" s="77" t="str">
        <f>IF(リレーエントリー!$AJ47="","",リレーエントリー!$AJ47)</f>
        <v/>
      </c>
      <c r="J56" s="116" t="str">
        <f>IF(リレーエントリー!$AK47="","",リレーエントリー!$AK47)</f>
        <v/>
      </c>
      <c r="K56" s="77" t="str">
        <f>IF(リレーエントリー!$Y47="","",リレーエントリー!$Y47)</f>
        <v/>
      </c>
      <c r="L56" s="77" t="str">
        <f>IF(リレーエントリー!$Z47="","",リレーエントリー!$Z47)</f>
        <v/>
      </c>
      <c r="M56" s="77" t="str">
        <f>IF(リレーエントリー!$AA47="","",リレーエントリー!$AA47)</f>
        <v/>
      </c>
      <c r="N56" s="558"/>
      <c r="O56" s="561"/>
      <c r="P56" s="554"/>
      <c r="Q56" s="551"/>
      <c r="R56" s="565"/>
    </row>
    <row r="57" spans="1:18" ht="26.25" customHeight="1" x14ac:dyDescent="0.25">
      <c r="A57" s="548"/>
      <c r="B57" s="551"/>
      <c r="C57" s="551"/>
      <c r="D57" s="551"/>
      <c r="E57" s="551"/>
      <c r="F57" s="77" t="str">
        <f>IF(リレーエントリー!$O48="","",リレーエントリー!$O48&amp;リレーエントリー!$P48&amp;リレーエントリー!$Q48)</f>
        <v/>
      </c>
      <c r="G57" s="77" t="str">
        <f>IF(リレーエントリー!$S48="","",リレーエントリー!$S48)</f>
        <v/>
      </c>
      <c r="H57" s="77" t="str">
        <f>IF(リレーエントリー!$T48="","",リレーエントリー!$T48)</f>
        <v/>
      </c>
      <c r="I57" s="77" t="str">
        <f>IF(リレーエントリー!$AJ48="","",リレーエントリー!$AJ48)</f>
        <v/>
      </c>
      <c r="J57" s="116" t="str">
        <f>IF(リレーエントリー!$AK48="","",リレーエントリー!$AK48)</f>
        <v/>
      </c>
      <c r="K57" s="77" t="str">
        <f>IF(リレーエントリー!$Y48="","",リレーエントリー!$Y48)</f>
        <v/>
      </c>
      <c r="L57" s="77" t="str">
        <f>IF(リレーエントリー!$Z48="","",リレーエントリー!$Z48)</f>
        <v/>
      </c>
      <c r="M57" s="77" t="str">
        <f>IF(リレーエントリー!$AA48="","",リレーエントリー!$AA48)</f>
        <v/>
      </c>
      <c r="N57" s="558"/>
      <c r="O57" s="561"/>
      <c r="P57" s="554"/>
      <c r="Q57" s="551"/>
      <c r="R57" s="565"/>
    </row>
    <row r="58" spans="1:18" ht="26.25" customHeight="1" x14ac:dyDescent="0.25">
      <c r="A58" s="548"/>
      <c r="B58" s="551"/>
      <c r="C58" s="551"/>
      <c r="D58" s="551"/>
      <c r="E58" s="551"/>
      <c r="F58" s="77" t="str">
        <f>IF(リレーエントリー!$O49="","",リレーエントリー!$O49&amp;リレーエントリー!$P49&amp;リレーエントリー!$Q49)</f>
        <v/>
      </c>
      <c r="G58" s="77" t="str">
        <f>IF(リレーエントリー!$S49="","",リレーエントリー!$S49)</f>
        <v/>
      </c>
      <c r="H58" s="77" t="str">
        <f>IF(リレーエントリー!$T49="","",リレーエントリー!$T49)</f>
        <v/>
      </c>
      <c r="I58" s="77" t="str">
        <f>IF(リレーエントリー!$AJ49="","",リレーエントリー!$AJ49)</f>
        <v/>
      </c>
      <c r="J58" s="116" t="str">
        <f>IF(リレーエントリー!$AK49="","",リレーエントリー!$AK49)</f>
        <v/>
      </c>
      <c r="K58" s="77" t="str">
        <f>IF(リレーエントリー!$Y49="","",リレーエントリー!$Y49)</f>
        <v/>
      </c>
      <c r="L58" s="77" t="str">
        <f>IF(リレーエントリー!$Z49="","",リレーエントリー!$Z49)</f>
        <v/>
      </c>
      <c r="M58" s="77" t="str">
        <f>IF(リレーエントリー!$AA49="","",リレーエントリー!$AA49)</f>
        <v/>
      </c>
      <c r="N58" s="558"/>
      <c r="O58" s="561"/>
      <c r="P58" s="554"/>
      <c r="Q58" s="551"/>
      <c r="R58" s="565"/>
    </row>
    <row r="59" spans="1:18" ht="26.25" customHeight="1" x14ac:dyDescent="0.25">
      <c r="A59" s="548"/>
      <c r="B59" s="551"/>
      <c r="C59" s="551"/>
      <c r="D59" s="551"/>
      <c r="E59" s="551"/>
      <c r="F59" s="77" t="str">
        <f>IF(リレーエントリー!$O50="","",リレーエントリー!$O50&amp;リレーエントリー!$P50&amp;リレーエントリー!$Q50)</f>
        <v/>
      </c>
      <c r="G59" s="77" t="str">
        <f>IF(リレーエントリー!$S50="","",リレーエントリー!$S50)</f>
        <v/>
      </c>
      <c r="H59" s="77" t="str">
        <f>IF(リレーエントリー!$T50="","",リレーエントリー!$T50)</f>
        <v/>
      </c>
      <c r="I59" s="77" t="str">
        <f>IF(リレーエントリー!$AJ50="","",リレーエントリー!$AJ50)</f>
        <v/>
      </c>
      <c r="J59" s="77" t="str">
        <f>IF(リレーエントリー!$AK50="","",リレーエントリー!$AK50)</f>
        <v/>
      </c>
      <c r="K59" s="77" t="str">
        <f>IF(リレーエントリー!$Y50="","",リレーエントリー!$Y50)</f>
        <v/>
      </c>
      <c r="L59" s="77" t="str">
        <f>IF(リレーエントリー!$Z50="","",リレーエントリー!$Z50)</f>
        <v/>
      </c>
      <c r="M59" s="77" t="str">
        <f>IF(リレーエントリー!$AA50="","",リレーエントリー!$AA50)</f>
        <v/>
      </c>
      <c r="N59" s="558"/>
      <c r="O59" s="561"/>
      <c r="P59" s="554"/>
      <c r="Q59" s="551"/>
      <c r="R59" s="565"/>
    </row>
    <row r="60" spans="1:18" ht="26.25" customHeight="1" x14ac:dyDescent="0.25">
      <c r="A60" s="549"/>
      <c r="B60" s="552"/>
      <c r="C60" s="552"/>
      <c r="D60" s="552"/>
      <c r="E60" s="552"/>
      <c r="F60" s="81" t="str">
        <f>IF(リレーエントリー!$O51="","",リレーエントリー!$O51&amp;リレーエントリー!$P51&amp;リレーエントリー!$Q51)</f>
        <v/>
      </c>
      <c r="G60" s="81" t="str">
        <f>IF(リレーエントリー!$S51="","",リレーエントリー!$S51)</f>
        <v/>
      </c>
      <c r="H60" s="81" t="str">
        <f>IF(リレーエントリー!$T51="","",リレーエントリー!$T51)</f>
        <v/>
      </c>
      <c r="I60" s="81" t="str">
        <f>IF(リレーエントリー!$AJ51="","",リレーエントリー!$AJ51)</f>
        <v/>
      </c>
      <c r="J60" s="81" t="str">
        <f>IF(リレーエントリー!$AK51="","",リレーエントリー!$AK51)</f>
        <v/>
      </c>
      <c r="K60" s="81" t="str">
        <f>IF(リレーエントリー!$Y51="","",リレーエントリー!$Y51)</f>
        <v/>
      </c>
      <c r="L60" s="81" t="str">
        <f>IF(リレーエントリー!$Z51="","",リレーエントリー!$Z51)</f>
        <v/>
      </c>
      <c r="M60" s="81" t="str">
        <f>IF(リレーエントリー!$AA51="","",リレーエントリー!$AA51)</f>
        <v/>
      </c>
      <c r="N60" s="559"/>
      <c r="O60" s="562"/>
      <c r="P60" s="555"/>
      <c r="Q60" s="552"/>
      <c r="R60" s="566"/>
    </row>
    <row r="61" spans="1:18" ht="26.25" customHeight="1" x14ac:dyDescent="0.25">
      <c r="A61" s="567">
        <v>9</v>
      </c>
      <c r="B61" s="556" t="str">
        <f>IF(リレーエントリー!E52="","",リレーエントリー!E52)</f>
        <v/>
      </c>
      <c r="C61" s="556" t="str">
        <f>IF(リレーエントリー!$F52="","",リレーエントリー!$F52)</f>
        <v/>
      </c>
      <c r="D61" s="556" t="str">
        <f>IF(リレーエントリー!$G52="","",リレーエントリー!$G52)</f>
        <v/>
      </c>
      <c r="E61" s="556" t="str">
        <f>IF(リレーエントリー!$M52="","",リレーエントリー!$M52)</f>
        <v/>
      </c>
      <c r="F61" s="85" t="str">
        <f>IF(リレーエントリー!$O52="","",リレーエントリー!$O52&amp;リレーエントリー!$P52&amp;リレーエントリー!$Q52)</f>
        <v/>
      </c>
      <c r="G61" s="85" t="str">
        <f>IF(リレーエントリー!$S52="","",リレーエントリー!$S52)</f>
        <v/>
      </c>
      <c r="H61" s="85" t="str">
        <f>IF(リレーエントリー!$T52="","",リレーエントリー!$T52)</f>
        <v/>
      </c>
      <c r="I61" s="85" t="str">
        <f>IF(リレーエントリー!$AJ52="","",リレーエントリー!$AJ52)</f>
        <v/>
      </c>
      <c r="J61" s="127" t="str">
        <f>IF(リレーエントリー!$AK52="","",リレーエントリー!$AK52)</f>
        <v/>
      </c>
      <c r="K61" s="85" t="str">
        <f>IF(リレーエントリー!$Y52="","",リレーエントリー!$Y52)</f>
        <v/>
      </c>
      <c r="L61" s="85" t="str">
        <f>IF(リレーエントリー!$Z52="","",リレーエントリー!$Z52)</f>
        <v/>
      </c>
      <c r="M61" s="85" t="str">
        <f>IF(リレーエントリー!$AA52="","",リレーエントリー!$AA52)</f>
        <v/>
      </c>
      <c r="N61" s="568" t="str">
        <f>IF(リレーエントリー!$AB52="","",リレーエントリー!$AB52)</f>
        <v/>
      </c>
      <c r="O61" s="569" t="str">
        <f>IF(リレーエントリー!$AC52="","",リレーエントリー!$AC52)</f>
        <v/>
      </c>
      <c r="P61" s="553" t="str">
        <f>IF(リレーエントリー!$AD52="","",リレーエントリー!$AD52)</f>
        <v/>
      </c>
      <c r="Q61" s="556" t="str">
        <f>IF(リレーエントリー!$AE52="","",リレーエントリー!$AE52)</f>
        <v/>
      </c>
      <c r="R61" s="570" t="str">
        <f>IF(リレーエントリー!$AF52="","",リレーエントリー!$AF52)</f>
        <v/>
      </c>
    </row>
    <row r="62" spans="1:18" ht="26.25" customHeight="1" x14ac:dyDescent="0.25">
      <c r="A62" s="548"/>
      <c r="B62" s="551"/>
      <c r="C62" s="551"/>
      <c r="D62" s="551"/>
      <c r="E62" s="551"/>
      <c r="F62" s="77" t="str">
        <f>IF(リレーエントリー!$O53="","",リレーエントリー!$O53&amp;リレーエントリー!$P53&amp;リレーエントリー!$Q53)</f>
        <v/>
      </c>
      <c r="G62" s="77" t="str">
        <f>IF(リレーエントリー!$S53="","",リレーエントリー!$S53)</f>
        <v/>
      </c>
      <c r="H62" s="77" t="str">
        <f>IF(リレーエントリー!$T53="","",リレーエントリー!$T53)</f>
        <v/>
      </c>
      <c r="I62" s="77" t="str">
        <f>IF(リレーエントリー!$AJ53="","",リレーエントリー!$AJ53)</f>
        <v/>
      </c>
      <c r="J62" s="116" t="str">
        <f>IF(リレーエントリー!$AK53="","",リレーエントリー!$AK53)</f>
        <v/>
      </c>
      <c r="K62" s="77" t="str">
        <f>IF(リレーエントリー!$Y53="","",リレーエントリー!$Y53)</f>
        <v/>
      </c>
      <c r="L62" s="77" t="str">
        <f>IF(リレーエントリー!$Z53="","",リレーエントリー!$Z53)</f>
        <v/>
      </c>
      <c r="M62" s="77" t="str">
        <f>IF(リレーエントリー!$AA53="","",リレーエントリー!$AA53)</f>
        <v/>
      </c>
      <c r="N62" s="558"/>
      <c r="O62" s="561"/>
      <c r="P62" s="554"/>
      <c r="Q62" s="551"/>
      <c r="R62" s="565"/>
    </row>
    <row r="63" spans="1:18" ht="26.25" customHeight="1" x14ac:dyDescent="0.25">
      <c r="A63" s="548"/>
      <c r="B63" s="551"/>
      <c r="C63" s="551"/>
      <c r="D63" s="551"/>
      <c r="E63" s="551"/>
      <c r="F63" s="77" t="str">
        <f>IF(リレーエントリー!$O54="","",リレーエントリー!$O54&amp;リレーエントリー!$P54&amp;リレーエントリー!$Q54)</f>
        <v/>
      </c>
      <c r="G63" s="77" t="str">
        <f>IF(リレーエントリー!$S54="","",リレーエントリー!$S54)</f>
        <v/>
      </c>
      <c r="H63" s="77" t="str">
        <f>IF(リレーエントリー!$T54="","",リレーエントリー!$T54)</f>
        <v/>
      </c>
      <c r="I63" s="77" t="str">
        <f>IF(リレーエントリー!$AJ54="","",リレーエントリー!$AJ54)</f>
        <v/>
      </c>
      <c r="J63" s="116" t="str">
        <f>IF(リレーエントリー!$AK54="","",リレーエントリー!$AK54)</f>
        <v/>
      </c>
      <c r="K63" s="77" t="str">
        <f>IF(リレーエントリー!$Y54="","",リレーエントリー!$Y54)</f>
        <v/>
      </c>
      <c r="L63" s="77" t="str">
        <f>IF(リレーエントリー!$Z54="","",リレーエントリー!$Z54)</f>
        <v/>
      </c>
      <c r="M63" s="77" t="str">
        <f>IF(リレーエントリー!$AA54="","",リレーエントリー!$AA54)</f>
        <v/>
      </c>
      <c r="N63" s="558"/>
      <c r="O63" s="561"/>
      <c r="P63" s="554"/>
      <c r="Q63" s="551"/>
      <c r="R63" s="565"/>
    </row>
    <row r="64" spans="1:18" ht="26.25" customHeight="1" x14ac:dyDescent="0.25">
      <c r="A64" s="548"/>
      <c r="B64" s="551"/>
      <c r="C64" s="551"/>
      <c r="D64" s="551"/>
      <c r="E64" s="551"/>
      <c r="F64" s="77" t="str">
        <f>IF(リレーエントリー!$O55="","",リレーエントリー!$O55&amp;リレーエントリー!$P55&amp;リレーエントリー!$Q55)</f>
        <v/>
      </c>
      <c r="G64" s="77" t="str">
        <f>IF(リレーエントリー!$S55="","",リレーエントリー!$S55)</f>
        <v/>
      </c>
      <c r="H64" s="77" t="str">
        <f>IF(リレーエントリー!$T55="","",リレーエントリー!$T55)</f>
        <v/>
      </c>
      <c r="I64" s="77" t="str">
        <f>IF(リレーエントリー!$AJ55="","",リレーエントリー!$AJ55)</f>
        <v/>
      </c>
      <c r="J64" s="116" t="str">
        <f>IF(リレーエントリー!$AK55="","",リレーエントリー!$AK55)</f>
        <v/>
      </c>
      <c r="K64" s="77" t="str">
        <f>IF(リレーエントリー!$Y55="","",リレーエントリー!$Y55)</f>
        <v/>
      </c>
      <c r="L64" s="77" t="str">
        <f>IF(リレーエントリー!$Z55="","",リレーエントリー!$Z55)</f>
        <v/>
      </c>
      <c r="M64" s="77" t="str">
        <f>IF(リレーエントリー!$AA55="","",リレーエントリー!$AA55)</f>
        <v/>
      </c>
      <c r="N64" s="558"/>
      <c r="O64" s="561"/>
      <c r="P64" s="554"/>
      <c r="Q64" s="551"/>
      <c r="R64" s="565"/>
    </row>
    <row r="65" spans="1:18" ht="26.25" customHeight="1" x14ac:dyDescent="0.25">
      <c r="A65" s="548"/>
      <c r="B65" s="551"/>
      <c r="C65" s="551"/>
      <c r="D65" s="551"/>
      <c r="E65" s="551"/>
      <c r="F65" s="77" t="str">
        <f>IF(リレーエントリー!$O56="","",リレーエントリー!$O56&amp;リレーエントリー!$P56&amp;リレーエントリー!$Q56)</f>
        <v/>
      </c>
      <c r="G65" s="77" t="str">
        <f>IF(リレーエントリー!$S56="","",リレーエントリー!$S56)</f>
        <v/>
      </c>
      <c r="H65" s="77" t="str">
        <f>IF(リレーエントリー!$T56="","",リレーエントリー!$T56)</f>
        <v/>
      </c>
      <c r="I65" s="77" t="str">
        <f>IF(リレーエントリー!$AJ56="","",リレーエントリー!$AJ56)</f>
        <v/>
      </c>
      <c r="J65" s="77" t="str">
        <f>IF(リレーエントリー!$AK56="","",リレーエントリー!$AK56)</f>
        <v/>
      </c>
      <c r="K65" s="77" t="str">
        <f>IF(リレーエントリー!$Y56="","",リレーエントリー!$Y56)</f>
        <v/>
      </c>
      <c r="L65" s="77" t="str">
        <f>IF(リレーエントリー!$Z56="","",リレーエントリー!$Z56)</f>
        <v/>
      </c>
      <c r="M65" s="77" t="str">
        <f>IF(リレーエントリー!$AA56="","",リレーエントリー!$AA56)</f>
        <v/>
      </c>
      <c r="N65" s="558"/>
      <c r="O65" s="561"/>
      <c r="P65" s="554"/>
      <c r="Q65" s="551"/>
      <c r="R65" s="565"/>
    </row>
    <row r="66" spans="1:18" ht="26.25" customHeight="1" x14ac:dyDescent="0.25">
      <c r="A66" s="549"/>
      <c r="B66" s="552"/>
      <c r="C66" s="552"/>
      <c r="D66" s="552"/>
      <c r="E66" s="552"/>
      <c r="F66" s="81" t="str">
        <f>IF(リレーエントリー!$O57="","",リレーエントリー!$O57&amp;リレーエントリー!$P57&amp;リレーエントリー!$Q57)</f>
        <v/>
      </c>
      <c r="G66" s="81" t="str">
        <f>IF(リレーエントリー!$S57="","",リレーエントリー!$S57)</f>
        <v/>
      </c>
      <c r="H66" s="81" t="str">
        <f>IF(リレーエントリー!$T57="","",リレーエントリー!$T57)</f>
        <v/>
      </c>
      <c r="I66" s="81" t="str">
        <f>IF(リレーエントリー!$AJ57="","",リレーエントリー!$AJ57)</f>
        <v/>
      </c>
      <c r="J66" s="81" t="str">
        <f>IF(リレーエントリー!$AK57="","",リレーエントリー!$AK57)</f>
        <v/>
      </c>
      <c r="K66" s="81" t="str">
        <f>IF(リレーエントリー!$Y57="","",リレーエントリー!$Y57)</f>
        <v/>
      </c>
      <c r="L66" s="81" t="str">
        <f>IF(リレーエントリー!$Z57="","",リレーエントリー!$Z57)</f>
        <v/>
      </c>
      <c r="M66" s="81" t="str">
        <f>IF(リレーエントリー!$AA57="","",リレーエントリー!$AA57)</f>
        <v/>
      </c>
      <c r="N66" s="559"/>
      <c r="O66" s="562"/>
      <c r="P66" s="555"/>
      <c r="Q66" s="552"/>
      <c r="R66" s="566"/>
    </row>
    <row r="67" spans="1:18" ht="26.25" customHeight="1" x14ac:dyDescent="0.25">
      <c r="A67" s="567">
        <v>10</v>
      </c>
      <c r="B67" s="556" t="str">
        <f>IF(リレーエントリー!E58="","",リレーエントリー!E58)</f>
        <v/>
      </c>
      <c r="C67" s="556" t="str">
        <f>IF(リレーエントリー!$F58="","",リレーエントリー!$F58)</f>
        <v/>
      </c>
      <c r="D67" s="556" t="str">
        <f>IF(リレーエントリー!$G58="","",リレーエントリー!$G58)</f>
        <v/>
      </c>
      <c r="E67" s="556" t="str">
        <f>IF(リレーエントリー!$M58="","",リレーエントリー!$M58)</f>
        <v/>
      </c>
      <c r="F67" s="85" t="str">
        <f>IF(リレーエントリー!$O58="","",リレーエントリー!$O58&amp;リレーエントリー!$P58&amp;リレーエントリー!$Q58)</f>
        <v/>
      </c>
      <c r="G67" s="85" t="str">
        <f>IF(リレーエントリー!$S58="","",リレーエントリー!$S58)</f>
        <v/>
      </c>
      <c r="H67" s="85" t="str">
        <f>IF(リレーエントリー!$T58="","",リレーエントリー!$T58)</f>
        <v/>
      </c>
      <c r="I67" s="85" t="str">
        <f>IF(リレーエントリー!$AJ58="","",リレーエントリー!$AJ58)</f>
        <v/>
      </c>
      <c r="J67" s="127" t="str">
        <f>IF(リレーエントリー!$AK58="","",リレーエントリー!$AK58)</f>
        <v/>
      </c>
      <c r="K67" s="85" t="str">
        <f>IF(リレーエントリー!$Y58="","",リレーエントリー!$Y58)</f>
        <v/>
      </c>
      <c r="L67" s="85" t="str">
        <f>IF(リレーエントリー!$Z58="","",リレーエントリー!$Z58)</f>
        <v/>
      </c>
      <c r="M67" s="85" t="str">
        <f>IF(リレーエントリー!$AA58="","",リレーエントリー!$AA58)</f>
        <v/>
      </c>
      <c r="N67" s="568" t="str">
        <f>IF(リレーエントリー!$AB58="","",リレーエントリー!$AB58)</f>
        <v/>
      </c>
      <c r="O67" s="569" t="str">
        <f>IF(リレーエントリー!$AC58="","",リレーエントリー!$AC58)</f>
        <v/>
      </c>
      <c r="P67" s="553" t="str">
        <f>IF(リレーエントリー!$AD58="","",リレーエントリー!$AD58)</f>
        <v/>
      </c>
      <c r="Q67" s="556" t="str">
        <f>IF(リレーエントリー!$AE58="","",リレーエントリー!$AE58)</f>
        <v/>
      </c>
      <c r="R67" s="570" t="str">
        <f>IF(リレーエントリー!$AF58="","",リレーエントリー!$AF58)</f>
        <v/>
      </c>
    </row>
    <row r="68" spans="1:18" ht="26.25" customHeight="1" x14ac:dyDescent="0.25">
      <c r="A68" s="548"/>
      <c r="B68" s="551"/>
      <c r="C68" s="551"/>
      <c r="D68" s="551"/>
      <c r="E68" s="551"/>
      <c r="F68" s="77" t="str">
        <f>IF(リレーエントリー!$O59="","",リレーエントリー!$O59&amp;リレーエントリー!$P59&amp;リレーエントリー!$Q59)</f>
        <v/>
      </c>
      <c r="G68" s="77" t="str">
        <f>IF(リレーエントリー!$S59="","",リレーエントリー!$S59)</f>
        <v/>
      </c>
      <c r="H68" s="77" t="str">
        <f>IF(リレーエントリー!$T59="","",リレーエントリー!$T59)</f>
        <v/>
      </c>
      <c r="I68" s="77" t="str">
        <f>IF(リレーエントリー!$AJ59="","",リレーエントリー!$AJ59)</f>
        <v/>
      </c>
      <c r="J68" s="116" t="str">
        <f>IF(リレーエントリー!$AK59="","",リレーエントリー!$AK59)</f>
        <v/>
      </c>
      <c r="K68" s="77" t="str">
        <f>IF(リレーエントリー!$Y59="","",リレーエントリー!$Y59)</f>
        <v/>
      </c>
      <c r="L68" s="77" t="str">
        <f>IF(リレーエントリー!$Z59="","",リレーエントリー!$Z59)</f>
        <v/>
      </c>
      <c r="M68" s="77" t="str">
        <f>IF(リレーエントリー!$AA59="","",リレーエントリー!$AA59)</f>
        <v/>
      </c>
      <c r="N68" s="558"/>
      <c r="O68" s="561"/>
      <c r="P68" s="554"/>
      <c r="Q68" s="551"/>
      <c r="R68" s="565"/>
    </row>
    <row r="69" spans="1:18" ht="26.25" customHeight="1" x14ac:dyDescent="0.25">
      <c r="A69" s="548"/>
      <c r="B69" s="551"/>
      <c r="C69" s="551"/>
      <c r="D69" s="551"/>
      <c r="E69" s="551"/>
      <c r="F69" s="77" t="str">
        <f>IF(リレーエントリー!$O60="","",リレーエントリー!$O60&amp;リレーエントリー!$P60&amp;リレーエントリー!$Q60)</f>
        <v/>
      </c>
      <c r="G69" s="77" t="str">
        <f>IF(リレーエントリー!$S60="","",リレーエントリー!$S60)</f>
        <v/>
      </c>
      <c r="H69" s="77" t="str">
        <f>IF(リレーエントリー!$T60="","",リレーエントリー!$T60)</f>
        <v/>
      </c>
      <c r="I69" s="77" t="str">
        <f>IF(リレーエントリー!$AJ60="","",リレーエントリー!$AJ60)</f>
        <v/>
      </c>
      <c r="J69" s="116" t="str">
        <f>IF(リレーエントリー!$AK60="","",リレーエントリー!$AK60)</f>
        <v/>
      </c>
      <c r="K69" s="77" t="str">
        <f>IF(リレーエントリー!$Y60="","",リレーエントリー!$Y60)</f>
        <v/>
      </c>
      <c r="L69" s="77" t="str">
        <f>IF(リレーエントリー!$Z60="","",リレーエントリー!$Z60)</f>
        <v/>
      </c>
      <c r="M69" s="77" t="str">
        <f>IF(リレーエントリー!$AA60="","",リレーエントリー!$AA60)</f>
        <v/>
      </c>
      <c r="N69" s="558"/>
      <c r="O69" s="561"/>
      <c r="P69" s="554"/>
      <c r="Q69" s="551"/>
      <c r="R69" s="565"/>
    </row>
    <row r="70" spans="1:18" ht="26.25" customHeight="1" x14ac:dyDescent="0.25">
      <c r="A70" s="548"/>
      <c r="B70" s="551"/>
      <c r="C70" s="551"/>
      <c r="D70" s="551"/>
      <c r="E70" s="551"/>
      <c r="F70" s="77" t="str">
        <f>IF(リレーエントリー!$O61="","",リレーエントリー!$O61&amp;リレーエントリー!$P61&amp;リレーエントリー!$Q61)</f>
        <v/>
      </c>
      <c r="G70" s="77" t="str">
        <f>IF(リレーエントリー!$S61="","",リレーエントリー!$S61)</f>
        <v/>
      </c>
      <c r="H70" s="77" t="str">
        <f>IF(リレーエントリー!$T61="","",リレーエントリー!$T61)</f>
        <v/>
      </c>
      <c r="I70" s="77" t="str">
        <f>IF(リレーエントリー!$AJ61="","",リレーエントリー!$AJ61)</f>
        <v/>
      </c>
      <c r="J70" s="116" t="str">
        <f>IF(リレーエントリー!$AK61="","",リレーエントリー!$AK61)</f>
        <v/>
      </c>
      <c r="K70" s="77" t="str">
        <f>IF(リレーエントリー!$Y61="","",リレーエントリー!$Y61)</f>
        <v/>
      </c>
      <c r="L70" s="77" t="str">
        <f>IF(リレーエントリー!$Z61="","",リレーエントリー!$Z61)</f>
        <v/>
      </c>
      <c r="M70" s="77" t="str">
        <f>IF(リレーエントリー!$AA61="","",リレーエントリー!$AA61)</f>
        <v/>
      </c>
      <c r="N70" s="558"/>
      <c r="O70" s="561"/>
      <c r="P70" s="554"/>
      <c r="Q70" s="551"/>
      <c r="R70" s="565"/>
    </row>
    <row r="71" spans="1:18" ht="26.25" customHeight="1" x14ac:dyDescent="0.25">
      <c r="A71" s="548"/>
      <c r="B71" s="551"/>
      <c r="C71" s="551"/>
      <c r="D71" s="551"/>
      <c r="E71" s="551"/>
      <c r="F71" s="77" t="str">
        <f>IF(リレーエントリー!$O62="","",リレーエントリー!$O62&amp;リレーエントリー!$P62&amp;リレーエントリー!$Q62)</f>
        <v/>
      </c>
      <c r="G71" s="77" t="str">
        <f>IF(リレーエントリー!$S62="","",リレーエントリー!$S62)</f>
        <v/>
      </c>
      <c r="H71" s="77" t="str">
        <f>IF(リレーエントリー!$T62="","",リレーエントリー!$T62)</f>
        <v/>
      </c>
      <c r="I71" s="77" t="str">
        <f>IF(リレーエントリー!$AJ62="","",リレーエントリー!$AJ62)</f>
        <v/>
      </c>
      <c r="J71" s="77" t="str">
        <f>IF(リレーエントリー!$AK62="","",リレーエントリー!$AK62)</f>
        <v/>
      </c>
      <c r="K71" s="77" t="str">
        <f>IF(リレーエントリー!$Y62="","",リレーエントリー!$Y62)</f>
        <v/>
      </c>
      <c r="L71" s="77" t="str">
        <f>IF(リレーエントリー!$Z62="","",リレーエントリー!$Z62)</f>
        <v/>
      </c>
      <c r="M71" s="77" t="str">
        <f>IF(リレーエントリー!$AA62="","",リレーエントリー!$AA62)</f>
        <v/>
      </c>
      <c r="N71" s="558"/>
      <c r="O71" s="561"/>
      <c r="P71" s="554"/>
      <c r="Q71" s="551"/>
      <c r="R71" s="565"/>
    </row>
    <row r="72" spans="1:18" ht="26.25" customHeight="1" x14ac:dyDescent="0.25">
      <c r="A72" s="549"/>
      <c r="B72" s="552"/>
      <c r="C72" s="552"/>
      <c r="D72" s="552"/>
      <c r="E72" s="552"/>
      <c r="F72" s="81" t="str">
        <f>IF(リレーエントリー!$O63="","",リレーエントリー!$O63&amp;リレーエントリー!$P63&amp;リレーエントリー!$Q63)</f>
        <v/>
      </c>
      <c r="G72" s="81" t="str">
        <f>IF(リレーエントリー!$S63="","",リレーエントリー!$S63)</f>
        <v/>
      </c>
      <c r="H72" s="81" t="str">
        <f>IF(リレーエントリー!$T63="","",リレーエントリー!$T63)</f>
        <v/>
      </c>
      <c r="I72" s="81" t="str">
        <f>IF(リレーエントリー!$AJ63="","",リレーエントリー!$AJ63)</f>
        <v/>
      </c>
      <c r="J72" s="81" t="str">
        <f>IF(リレーエントリー!$AK63="","",リレーエントリー!$AK63)</f>
        <v/>
      </c>
      <c r="K72" s="81" t="str">
        <f>IF(リレーエントリー!$Y63="","",リレーエントリー!$Y63)</f>
        <v/>
      </c>
      <c r="L72" s="81" t="str">
        <f>IF(リレーエントリー!$Z63="","",リレーエントリー!$Z63)</f>
        <v/>
      </c>
      <c r="M72" s="81" t="str">
        <f>IF(リレーエントリー!$AA63="","",リレーエントリー!$AA63)</f>
        <v/>
      </c>
      <c r="N72" s="559"/>
      <c r="O72" s="562"/>
      <c r="P72" s="555"/>
      <c r="Q72" s="552"/>
      <c r="R72" s="566"/>
    </row>
    <row r="73" spans="1:18" ht="26.25" customHeight="1" x14ac:dyDescent="0.25">
      <c r="A73" s="567">
        <v>11</v>
      </c>
      <c r="B73" s="556" t="str">
        <f>IF(リレーエントリー!E64="","",リレーエントリー!E64)</f>
        <v/>
      </c>
      <c r="C73" s="556" t="str">
        <f>IF(リレーエントリー!$F64="","",リレーエントリー!$F64)</f>
        <v/>
      </c>
      <c r="D73" s="556" t="str">
        <f>IF(リレーエントリー!$G64="","",リレーエントリー!$G64)</f>
        <v/>
      </c>
      <c r="E73" s="556" t="str">
        <f>IF(リレーエントリー!$M64="","",リレーエントリー!$M64)</f>
        <v/>
      </c>
      <c r="F73" s="85" t="str">
        <f>IF(リレーエントリー!$O64="","",リレーエントリー!$O64&amp;リレーエントリー!$P64&amp;リレーエントリー!$Q64)</f>
        <v/>
      </c>
      <c r="G73" s="85" t="str">
        <f>IF(リレーエントリー!$S64="","",リレーエントリー!$S64)</f>
        <v/>
      </c>
      <c r="H73" s="85" t="str">
        <f>IF(リレーエントリー!$T64="","",リレーエントリー!$T64)</f>
        <v/>
      </c>
      <c r="I73" s="85" t="str">
        <f>IF(リレーエントリー!$AJ64="","",リレーエントリー!$AJ64)</f>
        <v/>
      </c>
      <c r="J73" s="127" t="str">
        <f>IF(リレーエントリー!$AK64="","",リレーエントリー!$AK64)</f>
        <v/>
      </c>
      <c r="K73" s="85" t="str">
        <f>IF(リレーエントリー!$Y64="","",リレーエントリー!$Y64)</f>
        <v/>
      </c>
      <c r="L73" s="85" t="str">
        <f>IF(リレーエントリー!$Z64="","",リレーエントリー!$Z64)</f>
        <v/>
      </c>
      <c r="M73" s="85" t="str">
        <f>IF(リレーエントリー!$AA64="","",リレーエントリー!$AA64)</f>
        <v/>
      </c>
      <c r="N73" s="568" t="str">
        <f>IF(リレーエントリー!$AB64="","",リレーエントリー!$AB64)</f>
        <v/>
      </c>
      <c r="O73" s="569" t="str">
        <f>IF(リレーエントリー!$AC64="","",リレーエントリー!$AC64)</f>
        <v/>
      </c>
      <c r="P73" s="553" t="str">
        <f>IF(リレーエントリー!$AD64="","",リレーエントリー!$AD64)</f>
        <v/>
      </c>
      <c r="Q73" s="556" t="str">
        <f>IF(リレーエントリー!$AE64="","",リレーエントリー!$AE64)</f>
        <v/>
      </c>
      <c r="R73" s="570" t="str">
        <f>IF(リレーエントリー!$AF64="","",リレーエントリー!$AF64)</f>
        <v/>
      </c>
    </row>
    <row r="74" spans="1:18" ht="26.25" customHeight="1" x14ac:dyDescent="0.25">
      <c r="A74" s="548"/>
      <c r="B74" s="551"/>
      <c r="C74" s="551"/>
      <c r="D74" s="551"/>
      <c r="E74" s="551"/>
      <c r="F74" s="77" t="str">
        <f>IF(リレーエントリー!$O65="","",リレーエントリー!$O65&amp;リレーエントリー!$P65&amp;リレーエントリー!$Q65)</f>
        <v/>
      </c>
      <c r="G74" s="77" t="str">
        <f>IF(リレーエントリー!$S65="","",リレーエントリー!$S65)</f>
        <v/>
      </c>
      <c r="H74" s="77" t="str">
        <f>IF(リレーエントリー!$T65="","",リレーエントリー!$T65)</f>
        <v/>
      </c>
      <c r="I74" s="77" t="str">
        <f>IF(リレーエントリー!$AJ65="","",リレーエントリー!$AJ65)</f>
        <v/>
      </c>
      <c r="J74" s="116" t="str">
        <f>IF(リレーエントリー!$AK65="","",リレーエントリー!$AK65)</f>
        <v/>
      </c>
      <c r="K74" s="77" t="str">
        <f>IF(リレーエントリー!$Y65="","",リレーエントリー!$Y65)</f>
        <v/>
      </c>
      <c r="L74" s="77" t="str">
        <f>IF(リレーエントリー!$Z65="","",リレーエントリー!$Z65)</f>
        <v/>
      </c>
      <c r="M74" s="77" t="str">
        <f>IF(リレーエントリー!$AA65="","",リレーエントリー!$AA65)</f>
        <v/>
      </c>
      <c r="N74" s="558"/>
      <c r="O74" s="561"/>
      <c r="P74" s="554"/>
      <c r="Q74" s="551"/>
      <c r="R74" s="565"/>
    </row>
    <row r="75" spans="1:18" ht="26.25" customHeight="1" x14ac:dyDescent="0.25">
      <c r="A75" s="548"/>
      <c r="B75" s="551"/>
      <c r="C75" s="551"/>
      <c r="D75" s="551"/>
      <c r="E75" s="551"/>
      <c r="F75" s="77" t="str">
        <f>IF(リレーエントリー!$O66="","",リレーエントリー!$O66&amp;リレーエントリー!$P66&amp;リレーエントリー!$Q66)</f>
        <v/>
      </c>
      <c r="G75" s="77" t="str">
        <f>IF(リレーエントリー!$S66="","",リレーエントリー!$S66)</f>
        <v/>
      </c>
      <c r="H75" s="77" t="str">
        <f>IF(リレーエントリー!$T66="","",リレーエントリー!$T66)</f>
        <v/>
      </c>
      <c r="I75" s="77" t="str">
        <f>IF(リレーエントリー!$AJ66="","",リレーエントリー!$AJ66)</f>
        <v/>
      </c>
      <c r="J75" s="116" t="str">
        <f>IF(リレーエントリー!$AK66="","",リレーエントリー!$AK66)</f>
        <v/>
      </c>
      <c r="K75" s="77" t="str">
        <f>IF(リレーエントリー!$Y66="","",リレーエントリー!$Y66)</f>
        <v/>
      </c>
      <c r="L75" s="77" t="str">
        <f>IF(リレーエントリー!$Z66="","",リレーエントリー!$Z66)</f>
        <v/>
      </c>
      <c r="M75" s="77" t="str">
        <f>IF(リレーエントリー!$AA66="","",リレーエントリー!$AA66)</f>
        <v/>
      </c>
      <c r="N75" s="558"/>
      <c r="O75" s="561"/>
      <c r="P75" s="554"/>
      <c r="Q75" s="551"/>
      <c r="R75" s="565"/>
    </row>
    <row r="76" spans="1:18" ht="26.25" customHeight="1" x14ac:dyDescent="0.25">
      <c r="A76" s="548"/>
      <c r="B76" s="551"/>
      <c r="C76" s="551"/>
      <c r="D76" s="551"/>
      <c r="E76" s="551"/>
      <c r="F76" s="77" t="str">
        <f>IF(リレーエントリー!$O67="","",リレーエントリー!$O67&amp;リレーエントリー!$P67&amp;リレーエントリー!$Q67)</f>
        <v/>
      </c>
      <c r="G76" s="77" t="str">
        <f>IF(リレーエントリー!$S67="","",リレーエントリー!$S67)</f>
        <v/>
      </c>
      <c r="H76" s="77" t="str">
        <f>IF(リレーエントリー!$T67="","",リレーエントリー!$T67)</f>
        <v/>
      </c>
      <c r="I76" s="77" t="str">
        <f>IF(リレーエントリー!$AJ67="","",リレーエントリー!$AJ67)</f>
        <v/>
      </c>
      <c r="J76" s="116" t="str">
        <f>IF(リレーエントリー!$AK67="","",リレーエントリー!$AK67)</f>
        <v/>
      </c>
      <c r="K76" s="77" t="str">
        <f>IF(リレーエントリー!$Y67="","",リレーエントリー!$Y67)</f>
        <v/>
      </c>
      <c r="L76" s="77" t="str">
        <f>IF(リレーエントリー!$Z67="","",リレーエントリー!$Z67)</f>
        <v/>
      </c>
      <c r="M76" s="77" t="str">
        <f>IF(リレーエントリー!$AA67="","",リレーエントリー!$AA67)</f>
        <v/>
      </c>
      <c r="N76" s="558"/>
      <c r="O76" s="561"/>
      <c r="P76" s="554"/>
      <c r="Q76" s="551"/>
      <c r="R76" s="565"/>
    </row>
    <row r="77" spans="1:18" ht="26.25" customHeight="1" x14ac:dyDescent="0.25">
      <c r="A77" s="548"/>
      <c r="B77" s="551"/>
      <c r="C77" s="551"/>
      <c r="D77" s="551"/>
      <c r="E77" s="551"/>
      <c r="F77" s="77" t="str">
        <f>IF(リレーエントリー!$O68="","",リレーエントリー!$O68&amp;リレーエントリー!$P68&amp;リレーエントリー!$Q68)</f>
        <v/>
      </c>
      <c r="G77" s="77" t="str">
        <f>IF(リレーエントリー!$S68="","",リレーエントリー!$S68)</f>
        <v/>
      </c>
      <c r="H77" s="77" t="str">
        <f>IF(リレーエントリー!$T68="","",リレーエントリー!$T68)</f>
        <v/>
      </c>
      <c r="I77" s="77" t="str">
        <f>IF(リレーエントリー!$AJ68="","",リレーエントリー!$AJ68)</f>
        <v/>
      </c>
      <c r="J77" s="77" t="str">
        <f>IF(リレーエントリー!$AK68="","",リレーエントリー!$AK68)</f>
        <v/>
      </c>
      <c r="K77" s="77" t="str">
        <f>IF(リレーエントリー!$Y68="","",リレーエントリー!$Y68)</f>
        <v/>
      </c>
      <c r="L77" s="77" t="str">
        <f>IF(リレーエントリー!$Z68="","",リレーエントリー!$Z68)</f>
        <v/>
      </c>
      <c r="M77" s="77" t="str">
        <f>IF(リレーエントリー!$AA68="","",リレーエントリー!$AA68)</f>
        <v/>
      </c>
      <c r="N77" s="558"/>
      <c r="O77" s="561"/>
      <c r="P77" s="554"/>
      <c r="Q77" s="551"/>
      <c r="R77" s="565"/>
    </row>
    <row r="78" spans="1:18" ht="26.25" customHeight="1" x14ac:dyDescent="0.25">
      <c r="A78" s="549"/>
      <c r="B78" s="552"/>
      <c r="C78" s="552"/>
      <c r="D78" s="552"/>
      <c r="E78" s="552"/>
      <c r="F78" s="81" t="str">
        <f>IF(リレーエントリー!$O69="","",リレーエントリー!$O69&amp;リレーエントリー!$P69&amp;リレーエントリー!$Q69)</f>
        <v/>
      </c>
      <c r="G78" s="81" t="str">
        <f>IF(リレーエントリー!$S69="","",リレーエントリー!$S69)</f>
        <v/>
      </c>
      <c r="H78" s="81" t="str">
        <f>IF(リレーエントリー!$T69="","",リレーエントリー!$T69)</f>
        <v/>
      </c>
      <c r="I78" s="81" t="str">
        <f>IF(リレーエントリー!$AJ69="","",リレーエントリー!$AJ69)</f>
        <v/>
      </c>
      <c r="J78" s="81" t="str">
        <f>IF(リレーエントリー!$AK69="","",リレーエントリー!$AK69)</f>
        <v/>
      </c>
      <c r="K78" s="81" t="str">
        <f>IF(リレーエントリー!$Y69="","",リレーエントリー!$Y69)</f>
        <v/>
      </c>
      <c r="L78" s="81" t="str">
        <f>IF(リレーエントリー!$Z69="","",リレーエントリー!$Z69)</f>
        <v/>
      </c>
      <c r="M78" s="81" t="str">
        <f>IF(リレーエントリー!$AA69="","",リレーエントリー!$AA69)</f>
        <v/>
      </c>
      <c r="N78" s="559"/>
      <c r="O78" s="562"/>
      <c r="P78" s="555"/>
      <c r="Q78" s="552"/>
      <c r="R78" s="566"/>
    </row>
    <row r="79" spans="1:18" ht="26.25" customHeight="1" x14ac:dyDescent="0.25">
      <c r="A79" s="567">
        <v>12</v>
      </c>
      <c r="B79" s="556" t="str">
        <f>IF(リレーエントリー!E70="","",リレーエントリー!E70)</f>
        <v/>
      </c>
      <c r="C79" s="556" t="str">
        <f>IF(リレーエントリー!$F70="","",リレーエントリー!$F70)</f>
        <v/>
      </c>
      <c r="D79" s="556" t="str">
        <f>IF(リレーエントリー!$G70="","",リレーエントリー!$G70)</f>
        <v/>
      </c>
      <c r="E79" s="556" t="str">
        <f>IF(リレーエントリー!$M70="","",リレーエントリー!$M70)</f>
        <v/>
      </c>
      <c r="F79" s="85" t="str">
        <f>IF(リレーエントリー!$O70="","",リレーエントリー!$O70&amp;リレーエントリー!$P70&amp;リレーエントリー!$Q70)</f>
        <v/>
      </c>
      <c r="G79" s="85" t="str">
        <f>IF(リレーエントリー!$S70="","",リレーエントリー!$S70)</f>
        <v/>
      </c>
      <c r="H79" s="85" t="str">
        <f>IF(リレーエントリー!$T70="","",リレーエントリー!$T70)</f>
        <v/>
      </c>
      <c r="I79" s="85" t="str">
        <f>IF(リレーエントリー!$AJ70="","",リレーエントリー!$AJ70)</f>
        <v/>
      </c>
      <c r="J79" s="127" t="str">
        <f>IF(リレーエントリー!$AK70="","",リレーエントリー!$AK70)</f>
        <v/>
      </c>
      <c r="K79" s="85" t="str">
        <f>IF(リレーエントリー!$Y70="","",リレーエントリー!$Y70)</f>
        <v/>
      </c>
      <c r="L79" s="85" t="str">
        <f>IF(リレーエントリー!$Z70="","",リレーエントリー!$Z70)</f>
        <v/>
      </c>
      <c r="M79" s="85" t="str">
        <f>IF(リレーエントリー!$AA70="","",リレーエントリー!$AA70)</f>
        <v/>
      </c>
      <c r="N79" s="568" t="str">
        <f>IF(リレーエントリー!$AB70="","",リレーエントリー!$AB70)</f>
        <v/>
      </c>
      <c r="O79" s="569" t="str">
        <f>IF(リレーエントリー!$AC70="","",リレーエントリー!$AC70)</f>
        <v/>
      </c>
      <c r="P79" s="553" t="str">
        <f>IF(リレーエントリー!$AD70="","",リレーエントリー!$AD70)</f>
        <v/>
      </c>
      <c r="Q79" s="556" t="str">
        <f>IF(リレーエントリー!$AE70="","",リレーエントリー!$AE70)</f>
        <v/>
      </c>
      <c r="R79" s="570" t="str">
        <f>IF(リレーエントリー!$AF70="","",リレーエントリー!$AF70)</f>
        <v/>
      </c>
    </row>
    <row r="80" spans="1:18" ht="26.25" customHeight="1" x14ac:dyDescent="0.25">
      <c r="A80" s="548"/>
      <c r="B80" s="551"/>
      <c r="C80" s="551"/>
      <c r="D80" s="551"/>
      <c r="E80" s="551"/>
      <c r="F80" s="77" t="str">
        <f>IF(リレーエントリー!$O71="","",リレーエントリー!$O71&amp;リレーエントリー!$P71&amp;リレーエントリー!$Q71)</f>
        <v/>
      </c>
      <c r="G80" s="77" t="str">
        <f>IF(リレーエントリー!$S71="","",リレーエントリー!$S71)</f>
        <v/>
      </c>
      <c r="H80" s="77" t="str">
        <f>IF(リレーエントリー!$T71="","",リレーエントリー!$T71)</f>
        <v/>
      </c>
      <c r="I80" s="77" t="str">
        <f>IF(リレーエントリー!$AJ71="","",リレーエントリー!$AJ71)</f>
        <v/>
      </c>
      <c r="J80" s="116" t="str">
        <f>IF(リレーエントリー!$AK71="","",リレーエントリー!$AK71)</f>
        <v/>
      </c>
      <c r="K80" s="77" t="str">
        <f>IF(リレーエントリー!$Y71="","",リレーエントリー!$Y71)</f>
        <v/>
      </c>
      <c r="L80" s="77" t="str">
        <f>IF(リレーエントリー!$Z71="","",リレーエントリー!$Z71)</f>
        <v/>
      </c>
      <c r="M80" s="77" t="str">
        <f>IF(リレーエントリー!$AA71="","",リレーエントリー!$AA71)</f>
        <v/>
      </c>
      <c r="N80" s="558"/>
      <c r="O80" s="561"/>
      <c r="P80" s="554"/>
      <c r="Q80" s="551"/>
      <c r="R80" s="565"/>
    </row>
    <row r="81" spans="1:18" ht="26.25" customHeight="1" x14ac:dyDescent="0.25">
      <c r="A81" s="548"/>
      <c r="B81" s="551"/>
      <c r="C81" s="551"/>
      <c r="D81" s="551"/>
      <c r="E81" s="551"/>
      <c r="F81" s="77" t="str">
        <f>IF(リレーエントリー!$O72="","",リレーエントリー!$O72&amp;リレーエントリー!$P72&amp;リレーエントリー!$Q72)</f>
        <v/>
      </c>
      <c r="G81" s="77" t="str">
        <f>IF(リレーエントリー!$S72="","",リレーエントリー!$S72)</f>
        <v/>
      </c>
      <c r="H81" s="77" t="str">
        <f>IF(リレーエントリー!$T72="","",リレーエントリー!$T72)</f>
        <v/>
      </c>
      <c r="I81" s="77" t="str">
        <f>IF(リレーエントリー!$AJ72="","",リレーエントリー!$AJ72)</f>
        <v/>
      </c>
      <c r="J81" s="116" t="str">
        <f>IF(リレーエントリー!$AK72="","",リレーエントリー!$AK72)</f>
        <v/>
      </c>
      <c r="K81" s="77" t="str">
        <f>IF(リレーエントリー!$Y72="","",リレーエントリー!$Y72)</f>
        <v/>
      </c>
      <c r="L81" s="77" t="str">
        <f>IF(リレーエントリー!$Z72="","",リレーエントリー!$Z72)</f>
        <v/>
      </c>
      <c r="M81" s="77" t="str">
        <f>IF(リレーエントリー!$AA72="","",リレーエントリー!$AA72)</f>
        <v/>
      </c>
      <c r="N81" s="558"/>
      <c r="O81" s="561"/>
      <c r="P81" s="554"/>
      <c r="Q81" s="551"/>
      <c r="R81" s="565"/>
    </row>
    <row r="82" spans="1:18" ht="26.25" customHeight="1" x14ac:dyDescent="0.25">
      <c r="A82" s="548"/>
      <c r="B82" s="551"/>
      <c r="C82" s="551"/>
      <c r="D82" s="551"/>
      <c r="E82" s="551"/>
      <c r="F82" s="77" t="str">
        <f>IF(リレーエントリー!$O73="","",リレーエントリー!$O73&amp;リレーエントリー!$P73&amp;リレーエントリー!$Q73)</f>
        <v/>
      </c>
      <c r="G82" s="77" t="str">
        <f>IF(リレーエントリー!$S73="","",リレーエントリー!$S73)</f>
        <v/>
      </c>
      <c r="H82" s="77" t="str">
        <f>IF(リレーエントリー!$T73="","",リレーエントリー!$T73)</f>
        <v/>
      </c>
      <c r="I82" s="77" t="str">
        <f>IF(リレーエントリー!$AJ73="","",リレーエントリー!$AJ73)</f>
        <v/>
      </c>
      <c r="J82" s="116" t="str">
        <f>IF(リレーエントリー!$AK73="","",リレーエントリー!$AK73)</f>
        <v/>
      </c>
      <c r="K82" s="77" t="str">
        <f>IF(リレーエントリー!$Y73="","",リレーエントリー!$Y73)</f>
        <v/>
      </c>
      <c r="L82" s="77" t="str">
        <f>IF(リレーエントリー!$Z73="","",リレーエントリー!$Z73)</f>
        <v/>
      </c>
      <c r="M82" s="77" t="str">
        <f>IF(リレーエントリー!$AA73="","",リレーエントリー!$AA73)</f>
        <v/>
      </c>
      <c r="N82" s="558"/>
      <c r="O82" s="561"/>
      <c r="P82" s="554"/>
      <c r="Q82" s="551"/>
      <c r="R82" s="565"/>
    </row>
    <row r="83" spans="1:18" ht="26.25" customHeight="1" x14ac:dyDescent="0.25">
      <c r="A83" s="548"/>
      <c r="B83" s="551"/>
      <c r="C83" s="551"/>
      <c r="D83" s="551"/>
      <c r="E83" s="551"/>
      <c r="F83" s="77" t="str">
        <f>IF(リレーエントリー!$O74="","",リレーエントリー!$O74&amp;リレーエントリー!$P74&amp;リレーエントリー!$Q74)</f>
        <v/>
      </c>
      <c r="G83" s="77" t="str">
        <f>IF(リレーエントリー!$S74="","",リレーエントリー!$S74)</f>
        <v/>
      </c>
      <c r="H83" s="77" t="str">
        <f>IF(リレーエントリー!$T74="","",リレーエントリー!$T74)</f>
        <v/>
      </c>
      <c r="I83" s="77" t="str">
        <f>IF(リレーエントリー!$AJ74="","",リレーエントリー!$AJ74)</f>
        <v/>
      </c>
      <c r="J83" s="77" t="str">
        <f>IF(リレーエントリー!$AK74="","",リレーエントリー!$AK74)</f>
        <v/>
      </c>
      <c r="K83" s="77" t="str">
        <f>IF(リレーエントリー!$Y74="","",リレーエントリー!$Y74)</f>
        <v/>
      </c>
      <c r="L83" s="77" t="str">
        <f>IF(リレーエントリー!$Z74="","",リレーエントリー!$Z74)</f>
        <v/>
      </c>
      <c r="M83" s="77" t="str">
        <f>IF(リレーエントリー!$AA74="","",リレーエントリー!$AA74)</f>
        <v/>
      </c>
      <c r="N83" s="558"/>
      <c r="O83" s="561"/>
      <c r="P83" s="554"/>
      <c r="Q83" s="551"/>
      <c r="R83" s="565"/>
    </row>
    <row r="84" spans="1:18" ht="26.25" customHeight="1" thickBot="1" x14ac:dyDescent="0.3">
      <c r="A84" s="571"/>
      <c r="B84" s="572"/>
      <c r="C84" s="572"/>
      <c r="D84" s="572"/>
      <c r="E84" s="572"/>
      <c r="F84" s="87" t="str">
        <f>IF(リレーエントリー!$O75="","",リレーエントリー!$O75&amp;リレーエントリー!$P75&amp;リレーエントリー!$Q75)</f>
        <v/>
      </c>
      <c r="G84" s="87" t="str">
        <f>IF(リレーエントリー!$S75="","",リレーエントリー!$S75)</f>
        <v/>
      </c>
      <c r="H84" s="87" t="str">
        <f>IF(リレーエントリー!$T75="","",リレーエントリー!$T75)</f>
        <v/>
      </c>
      <c r="I84" s="87" t="str">
        <f>IF(リレーエントリー!$AJ75="","",リレーエントリー!$AJ75)</f>
        <v/>
      </c>
      <c r="J84" s="87" t="str">
        <f>IF(リレーエントリー!$AK75="","",リレーエントリー!$AK75)</f>
        <v/>
      </c>
      <c r="K84" s="87" t="str">
        <f>IF(リレーエントリー!$Y75="","",リレーエントリー!$Y75)</f>
        <v/>
      </c>
      <c r="L84" s="87" t="str">
        <f>IF(リレーエントリー!$Z75="","",リレーエントリー!$Z75)</f>
        <v/>
      </c>
      <c r="M84" s="87" t="str">
        <f>IF(リレーエントリー!$AA75="","",リレーエントリー!$AA75)</f>
        <v/>
      </c>
      <c r="N84" s="573"/>
      <c r="O84" s="574"/>
      <c r="P84" s="575"/>
      <c r="Q84" s="572"/>
      <c r="R84" s="576"/>
    </row>
    <row r="85" spans="1:18" ht="26.25" customHeight="1" x14ac:dyDescent="0.25"/>
    <row r="86" spans="1:18" ht="26.25" customHeight="1" x14ac:dyDescent="0.25"/>
    <row r="87" spans="1:18" ht="22.5" customHeight="1" x14ac:dyDescent="0.25"/>
    <row r="88" spans="1:18" ht="22.5" customHeight="1" x14ac:dyDescent="0.25"/>
    <row r="89" spans="1:18" ht="22.5" customHeight="1" x14ac:dyDescent="0.25"/>
    <row r="90" spans="1:18" ht="22.5" customHeight="1" x14ac:dyDescent="0.25"/>
    <row r="91" spans="1:18" ht="22.5" customHeight="1" x14ac:dyDescent="0.25"/>
    <row r="92" spans="1:18" ht="22.5" customHeight="1" x14ac:dyDescent="0.25"/>
    <row r="93" spans="1:18" ht="22.5" customHeight="1" x14ac:dyDescent="0.25"/>
    <row r="94" spans="1:18" ht="22.5" customHeight="1" x14ac:dyDescent="0.25"/>
    <row r="95" spans="1:18" ht="22.5" customHeight="1" x14ac:dyDescent="0.25"/>
    <row r="96" spans="1:18" ht="22.5" customHeight="1" x14ac:dyDescent="0.25"/>
    <row r="97" ht="22.5" customHeight="1" x14ac:dyDescent="0.25"/>
    <row r="98" ht="22.5" customHeight="1" x14ac:dyDescent="0.25"/>
    <row r="99" ht="22.5" customHeight="1" x14ac:dyDescent="0.25"/>
    <row r="100" ht="22.5" customHeight="1" x14ac:dyDescent="0.25"/>
    <row r="101" ht="22.5" customHeight="1" x14ac:dyDescent="0.25"/>
    <row r="102" ht="22.5" customHeight="1" x14ac:dyDescent="0.25"/>
    <row r="103" ht="22.5" customHeight="1" x14ac:dyDescent="0.25"/>
    <row r="104" ht="22.5" customHeight="1" x14ac:dyDescent="0.25"/>
    <row r="105" ht="22.5" customHeight="1" x14ac:dyDescent="0.25"/>
    <row r="106" ht="22.5" customHeight="1" x14ac:dyDescent="0.25"/>
    <row r="107" ht="22.5" customHeight="1" x14ac:dyDescent="0.25"/>
    <row r="108" ht="22.5" customHeight="1" x14ac:dyDescent="0.25"/>
    <row r="109" ht="22.5" customHeight="1" x14ac:dyDescent="0.25"/>
    <row r="110" ht="22.5" customHeight="1" x14ac:dyDescent="0.25"/>
    <row r="111" ht="22.5" customHeight="1" x14ac:dyDescent="0.25"/>
    <row r="112" ht="22.5" customHeight="1" x14ac:dyDescent="0.25"/>
    <row r="113" ht="22.5" customHeight="1" x14ac:dyDescent="0.25"/>
    <row r="114" ht="22.5" customHeight="1" x14ac:dyDescent="0.25"/>
    <row r="115" ht="22.5" customHeight="1" x14ac:dyDescent="0.25"/>
    <row r="116" ht="22.5" customHeight="1" x14ac:dyDescent="0.25"/>
    <row r="117" ht="22.5" customHeight="1" x14ac:dyDescent="0.25"/>
    <row r="118" ht="22.5" customHeight="1" x14ac:dyDescent="0.25"/>
    <row r="119" ht="22.5" customHeight="1" x14ac:dyDescent="0.25"/>
    <row r="120" ht="22.5" customHeight="1" x14ac:dyDescent="0.25"/>
    <row r="121" ht="22.5" customHeight="1" x14ac:dyDescent="0.25"/>
    <row r="122" ht="22.5" customHeight="1" x14ac:dyDescent="0.25"/>
    <row r="123" ht="22.5" customHeight="1" x14ac:dyDescent="0.25"/>
    <row r="124" ht="22.5" customHeight="1" x14ac:dyDescent="0.25"/>
    <row r="125" ht="22.5" customHeight="1" x14ac:dyDescent="0.25"/>
    <row r="126" ht="22.5" customHeight="1" x14ac:dyDescent="0.25"/>
    <row r="127" ht="22.5" customHeight="1" x14ac:dyDescent="0.25"/>
    <row r="128" ht="22.5" customHeight="1" x14ac:dyDescent="0.25"/>
    <row r="129" ht="22.5" customHeight="1" x14ac:dyDescent="0.25"/>
    <row r="130" ht="22.5" customHeight="1" x14ac:dyDescent="0.25"/>
    <row r="131" ht="22.5" customHeight="1" x14ac:dyDescent="0.25"/>
    <row r="132" ht="22.5" customHeight="1" x14ac:dyDescent="0.25"/>
    <row r="133" ht="22.5" customHeight="1" x14ac:dyDescent="0.25"/>
    <row r="134" ht="22.5" customHeight="1" x14ac:dyDescent="0.25"/>
    <row r="135" ht="22.5" customHeight="1" x14ac:dyDescent="0.25"/>
    <row r="136" ht="22.5" customHeight="1" x14ac:dyDescent="0.25"/>
    <row r="137" ht="22.5" customHeight="1" x14ac:dyDescent="0.25"/>
    <row r="138" ht="22.5" customHeight="1" x14ac:dyDescent="0.25"/>
    <row r="139" ht="22.5" customHeight="1" x14ac:dyDescent="0.25"/>
    <row r="140" ht="22.5" customHeight="1" x14ac:dyDescent="0.25"/>
    <row r="141" ht="22.5" customHeight="1" x14ac:dyDescent="0.25"/>
    <row r="142" ht="22.5" customHeight="1" x14ac:dyDescent="0.25"/>
    <row r="143" ht="22.5" customHeight="1" x14ac:dyDescent="0.25"/>
    <row r="144" ht="22.5" customHeight="1" x14ac:dyDescent="0.25"/>
    <row r="145" ht="22.5" customHeight="1" x14ac:dyDescent="0.25"/>
    <row r="146" ht="22.5" customHeight="1" x14ac:dyDescent="0.25"/>
    <row r="147" ht="22.5" customHeight="1" x14ac:dyDescent="0.25"/>
    <row r="148" ht="22.5" customHeight="1" x14ac:dyDescent="0.25"/>
    <row r="149" ht="22.5" customHeight="1" x14ac:dyDescent="0.25"/>
    <row r="150" ht="22.5" customHeight="1" x14ac:dyDescent="0.25"/>
    <row r="151" ht="22.5" customHeight="1" x14ac:dyDescent="0.25"/>
    <row r="152" ht="22.5" customHeight="1" x14ac:dyDescent="0.25"/>
    <row r="153" ht="22.5" customHeight="1" x14ac:dyDescent="0.25"/>
    <row r="154" ht="22.5" customHeight="1" x14ac:dyDescent="0.25"/>
    <row r="155" ht="22.5" customHeight="1" x14ac:dyDescent="0.25"/>
    <row r="156" ht="22.5" customHeight="1" x14ac:dyDescent="0.25"/>
    <row r="157" ht="22.5" customHeight="1" x14ac:dyDescent="0.25"/>
    <row r="158" ht="22.5" customHeight="1" x14ac:dyDescent="0.25"/>
    <row r="159" ht="22.5" customHeight="1" x14ac:dyDescent="0.25"/>
    <row r="160" ht="22.5" customHeight="1" x14ac:dyDescent="0.25"/>
    <row r="161" ht="22.5" customHeight="1" x14ac:dyDescent="0.25"/>
    <row r="162" ht="22.5" customHeight="1" x14ac:dyDescent="0.25"/>
    <row r="163" ht="22.5" customHeight="1" x14ac:dyDescent="0.25"/>
    <row r="164" ht="22.5" customHeight="1" x14ac:dyDescent="0.25"/>
  </sheetData>
  <sheetProtection algorithmName="SHA-512" hashValue="dt9JXuOv2y4kUOaJQrtfkPxcbs4HFRoOiANEL8Mi+VfPinpNrYLXoZm10u2Ejq0zBpljZH5aqMtgUPrRyWKW2A==" saltValue="LD7NmuuZJ6zf1pc9aeIX2g==" spinCount="100000" sheet="1"/>
  <mergeCells count="122">
    <mergeCell ref="P79:P84"/>
    <mergeCell ref="Q79:Q84"/>
    <mergeCell ref="R67:R72"/>
    <mergeCell ref="A73:A78"/>
    <mergeCell ref="B73:B78"/>
    <mergeCell ref="C73:C78"/>
    <mergeCell ref="D73:D78"/>
    <mergeCell ref="E73:E78"/>
    <mergeCell ref="N73:N78"/>
    <mergeCell ref="O73:O78"/>
    <mergeCell ref="R79:R84"/>
    <mergeCell ref="R73:R78"/>
    <mergeCell ref="A79:A84"/>
    <mergeCell ref="B79:B84"/>
    <mergeCell ref="C79:C84"/>
    <mergeCell ref="D79:D84"/>
    <mergeCell ref="E79:E84"/>
    <mergeCell ref="N79:N84"/>
    <mergeCell ref="O79:O84"/>
    <mergeCell ref="P73:P78"/>
    <mergeCell ref="Q73:Q78"/>
    <mergeCell ref="A67:A72"/>
    <mergeCell ref="B67:B72"/>
    <mergeCell ref="C67:C72"/>
    <mergeCell ref="D67:D72"/>
    <mergeCell ref="E67:E72"/>
    <mergeCell ref="N67:N72"/>
    <mergeCell ref="O67:O72"/>
    <mergeCell ref="P67:P72"/>
    <mergeCell ref="Q67:Q72"/>
    <mergeCell ref="R55:R60"/>
    <mergeCell ref="A49:A54"/>
    <mergeCell ref="B49:B54"/>
    <mergeCell ref="C49:C54"/>
    <mergeCell ref="D49:D54"/>
    <mergeCell ref="E49:E54"/>
    <mergeCell ref="N49:N54"/>
    <mergeCell ref="O49:O54"/>
    <mergeCell ref="R61:R66"/>
    <mergeCell ref="A61:A66"/>
    <mergeCell ref="B61:B66"/>
    <mergeCell ref="C61:C66"/>
    <mergeCell ref="D61:D66"/>
    <mergeCell ref="E61:E66"/>
    <mergeCell ref="N61:N66"/>
    <mergeCell ref="O61:O66"/>
    <mergeCell ref="P61:P66"/>
    <mergeCell ref="Q61:Q66"/>
    <mergeCell ref="A55:A60"/>
    <mergeCell ref="B55:B60"/>
    <mergeCell ref="C55:C60"/>
    <mergeCell ref="D55:D60"/>
    <mergeCell ref="E55:E60"/>
    <mergeCell ref="N55:N60"/>
    <mergeCell ref="O55:O60"/>
    <mergeCell ref="P55:P60"/>
    <mergeCell ref="Q55:Q60"/>
    <mergeCell ref="N46:O46"/>
    <mergeCell ref="P49:P54"/>
    <mergeCell ref="R30:R35"/>
    <mergeCell ref="A36:A41"/>
    <mergeCell ref="B36:B41"/>
    <mergeCell ref="C36:C41"/>
    <mergeCell ref="D36:D41"/>
    <mergeCell ref="E36:E41"/>
    <mergeCell ref="N36:N41"/>
    <mergeCell ref="O36:O41"/>
    <mergeCell ref="P36:P41"/>
    <mergeCell ref="Q36:Q41"/>
    <mergeCell ref="R36:R41"/>
    <mergeCell ref="A30:A35"/>
    <mergeCell ref="B30:B35"/>
    <mergeCell ref="C30:C35"/>
    <mergeCell ref="D30:D35"/>
    <mergeCell ref="E30:E35"/>
    <mergeCell ref="N30:N35"/>
    <mergeCell ref="O30:O35"/>
    <mergeCell ref="P30:P35"/>
    <mergeCell ref="Q30:Q35"/>
    <mergeCell ref="Q49:Q54"/>
    <mergeCell ref="R49:R54"/>
    <mergeCell ref="R18:R23"/>
    <mergeCell ref="A24:A29"/>
    <mergeCell ref="B24:B29"/>
    <mergeCell ref="C24:C29"/>
    <mergeCell ref="D24:D29"/>
    <mergeCell ref="E24:E29"/>
    <mergeCell ref="N24:N29"/>
    <mergeCell ref="O24:O29"/>
    <mergeCell ref="P24:P29"/>
    <mergeCell ref="Q24:Q29"/>
    <mergeCell ref="R24:R29"/>
    <mergeCell ref="A18:A23"/>
    <mergeCell ref="B18:B23"/>
    <mergeCell ref="C18:C23"/>
    <mergeCell ref="D18:D23"/>
    <mergeCell ref="E18:E23"/>
    <mergeCell ref="N18:N23"/>
    <mergeCell ref="O18:O23"/>
    <mergeCell ref="P18:P23"/>
    <mergeCell ref="Q18:Q23"/>
    <mergeCell ref="R6:R11"/>
    <mergeCell ref="A12:A17"/>
    <mergeCell ref="B12:B17"/>
    <mergeCell ref="C12:C17"/>
    <mergeCell ref="D12:D17"/>
    <mergeCell ref="E12:E17"/>
    <mergeCell ref="N12:N17"/>
    <mergeCell ref="O12:O17"/>
    <mergeCell ref="E6:E11"/>
    <mergeCell ref="R12:R17"/>
    <mergeCell ref="N3:O3"/>
    <mergeCell ref="A6:A11"/>
    <mergeCell ref="B6:B11"/>
    <mergeCell ref="C6:C11"/>
    <mergeCell ref="D6:D11"/>
    <mergeCell ref="P12:P17"/>
    <mergeCell ref="Q12:Q17"/>
    <mergeCell ref="N6:N11"/>
    <mergeCell ref="O6:O11"/>
    <mergeCell ref="P6:P11"/>
    <mergeCell ref="Q6:Q11"/>
  </mergeCells>
  <phoneticPr fontId="2"/>
  <pageMargins left="0.41" right="0.21" top="0.62" bottom="0.74" header="0.31" footer="0.19"/>
  <pageSetup paperSize="9" scale="71" fitToHeight="0" orientation="portrait" verticalDpi="4294967293" r:id="rId1"/>
  <headerFooter alignWithMargins="0"/>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80"/>
  <sheetViews>
    <sheetView workbookViewId="0">
      <pane ySplit="4" topLeftCell="A36" activePane="bottomLeft" state="frozen"/>
      <selection pane="bottomLeft" activeCell="A2" sqref="A2"/>
    </sheetView>
  </sheetViews>
  <sheetFormatPr defaultRowHeight="12.75" x14ac:dyDescent="0.25"/>
  <cols>
    <col min="1" max="1" width="6.9296875" style="138" customWidth="1"/>
    <col min="2" max="2" width="3.9296875" hidden="1" customWidth="1"/>
    <col min="3" max="3" width="9.9296875" style="138" customWidth="1"/>
    <col min="4" max="5" width="3.46484375" hidden="1" customWidth="1"/>
    <col min="6" max="7" width="3.46484375" style="138" hidden="1" customWidth="1"/>
    <col min="8" max="8" width="3.46484375" style="374" hidden="1" customWidth="1"/>
    <col min="9" max="9" width="9.265625" style="138" customWidth="1"/>
    <col min="10" max="10" width="10.06640625" hidden="1" customWidth="1"/>
    <col min="11" max="11" width="3" style="138" hidden="1" customWidth="1"/>
    <col min="12" max="12" width="3" style="385" customWidth="1"/>
    <col min="13" max="13" width="34" style="138" hidden="1" customWidth="1"/>
    <col min="14" max="14" width="20.9296875" style="138" customWidth="1"/>
    <col min="15" max="15" width="8.46484375" style="138" hidden="1" customWidth="1"/>
    <col min="16" max="16" width="4.265625" style="138" hidden="1" customWidth="1"/>
    <col min="17" max="17" width="4.06640625" hidden="1" customWidth="1"/>
    <col min="18" max="18" width="10.9296875" style="138" customWidth="1"/>
    <col min="19" max="20" width="4.59765625" hidden="1" customWidth="1"/>
    <col min="21" max="21" width="13" style="138" customWidth="1"/>
    <col min="22" max="22" width="15.59765625" style="138" customWidth="1"/>
    <col min="24" max="24" width="9" customWidth="1"/>
  </cols>
  <sheetData>
    <row r="1" spans="1:25" ht="16.149999999999999" x14ac:dyDescent="0.3">
      <c r="A1">
        <v>2026</v>
      </c>
      <c r="C1" t="s">
        <v>777</v>
      </c>
      <c r="F1"/>
      <c r="G1"/>
      <c r="I1"/>
      <c r="K1" s="382"/>
      <c r="L1" s="384"/>
      <c r="M1"/>
      <c r="N1" s="383">
        <v>46083</v>
      </c>
      <c r="O1"/>
      <c r="P1"/>
      <c r="U1"/>
    </row>
    <row r="2" spans="1:25" x14ac:dyDescent="0.25">
      <c r="A2"/>
      <c r="C2"/>
      <c r="F2"/>
      <c r="G2"/>
      <c r="I2"/>
      <c r="K2"/>
      <c r="L2" s="381"/>
      <c r="M2"/>
      <c r="N2"/>
      <c r="O2"/>
      <c r="P2"/>
      <c r="U2"/>
    </row>
    <row r="3" spans="1:25" x14ac:dyDescent="0.25">
      <c r="A3" s="138" t="s">
        <v>701</v>
      </c>
      <c r="B3" t="s">
        <v>701</v>
      </c>
      <c r="G3" s="138" t="s">
        <v>1938</v>
      </c>
    </row>
    <row r="4" spans="1:25" x14ac:dyDescent="0.25">
      <c r="A4" s="138" t="s">
        <v>702</v>
      </c>
      <c r="B4" t="s">
        <v>1939</v>
      </c>
      <c r="C4" s="138" t="s">
        <v>778</v>
      </c>
      <c r="D4" t="s">
        <v>709</v>
      </c>
      <c r="E4" t="s">
        <v>1940</v>
      </c>
      <c r="F4" s="138" t="s">
        <v>1941</v>
      </c>
      <c r="G4" s="138" t="s">
        <v>701</v>
      </c>
      <c r="H4" s="374" t="s">
        <v>1942</v>
      </c>
      <c r="I4" s="138" t="s">
        <v>703</v>
      </c>
      <c r="J4" t="s">
        <v>704</v>
      </c>
      <c r="K4" s="138" t="s">
        <v>1943</v>
      </c>
      <c r="L4" s="385" t="s">
        <v>2083</v>
      </c>
      <c r="M4" s="138" t="s">
        <v>705</v>
      </c>
      <c r="N4" s="138" t="s">
        <v>706</v>
      </c>
      <c r="O4" s="138" t="s">
        <v>1944</v>
      </c>
      <c r="P4" s="138" t="s">
        <v>1945</v>
      </c>
      <c r="Q4" s="138" t="s">
        <v>1593</v>
      </c>
      <c r="R4" s="138" t="s">
        <v>707</v>
      </c>
      <c r="S4" t="s">
        <v>708</v>
      </c>
      <c r="T4" t="s">
        <v>1946</v>
      </c>
      <c r="U4" s="138" t="s">
        <v>1947</v>
      </c>
      <c r="V4" s="138" t="s">
        <v>566</v>
      </c>
    </row>
    <row r="5" spans="1:25" x14ac:dyDescent="0.25">
      <c r="A5" s="138">
        <v>1</v>
      </c>
      <c r="B5">
        <v>1</v>
      </c>
      <c r="C5" s="138">
        <v>26260000</v>
      </c>
      <c r="D5">
        <v>26</v>
      </c>
      <c r="E5">
        <v>26</v>
      </c>
      <c r="F5">
        <v>0</v>
      </c>
      <c r="G5" s="379">
        <v>0</v>
      </c>
      <c r="I5" s="378">
        <v>46214</v>
      </c>
      <c r="J5" t="s">
        <v>2084</v>
      </c>
      <c r="K5" s="375">
        <v>81</v>
      </c>
      <c r="L5" s="385">
        <v>81</v>
      </c>
      <c r="M5" s="375" t="s">
        <v>1948</v>
      </c>
      <c r="N5" s="138" t="s">
        <v>844</v>
      </c>
      <c r="O5" s="375">
        <v>261010</v>
      </c>
      <c r="P5" s="375">
        <v>1</v>
      </c>
      <c r="Q5" t="s">
        <v>1591</v>
      </c>
      <c r="R5" s="138" t="s">
        <v>1716</v>
      </c>
      <c r="S5">
        <v>1</v>
      </c>
      <c r="T5">
        <v>1</v>
      </c>
      <c r="U5" s="138" t="s">
        <v>845</v>
      </c>
      <c r="Y5" t="str">
        <f>IF(C5="","$$$","")</f>
        <v/>
      </c>
    </row>
    <row r="6" spans="1:25" hidden="1" x14ac:dyDescent="0.25">
      <c r="A6" s="138">
        <v>2</v>
      </c>
      <c r="B6">
        <v>2</v>
      </c>
      <c r="C6" s="138">
        <v>26260000</v>
      </c>
      <c r="D6">
        <v>26</v>
      </c>
      <c r="E6">
        <v>26</v>
      </c>
      <c r="F6">
        <v>0</v>
      </c>
      <c r="G6" s="379">
        <v>0</v>
      </c>
      <c r="H6" s="374" t="s">
        <v>846</v>
      </c>
      <c r="I6" s="378">
        <v>46215</v>
      </c>
      <c r="J6" t="s">
        <v>2085</v>
      </c>
      <c r="K6" s="375">
        <v>81</v>
      </c>
      <c r="L6" s="385">
        <v>81</v>
      </c>
      <c r="M6" s="375" t="s">
        <v>1948</v>
      </c>
      <c r="N6" s="138" t="s">
        <v>844</v>
      </c>
      <c r="O6" s="375">
        <v>261010</v>
      </c>
      <c r="P6" s="375">
        <v>1</v>
      </c>
      <c r="Q6" t="s">
        <v>1591</v>
      </c>
      <c r="R6" s="138" t="s">
        <v>1716</v>
      </c>
      <c r="S6">
        <v>1</v>
      </c>
      <c r="T6">
        <v>1</v>
      </c>
      <c r="U6" s="138" t="s">
        <v>845</v>
      </c>
      <c r="X6" t="str">
        <f t="shared" ref="X6:X69" si="0">IF(C6="","##",IF(C6=C5,"##",""))</f>
        <v>##</v>
      </c>
      <c r="Y6" t="str">
        <f t="shared" ref="Y6:Y69" si="1">IF(C6="","$$$","")</f>
        <v/>
      </c>
    </row>
    <row r="7" spans="1:25" x14ac:dyDescent="0.25">
      <c r="A7" s="138">
        <v>4</v>
      </c>
      <c r="B7">
        <v>4</v>
      </c>
      <c r="C7" s="138">
        <v>26260002</v>
      </c>
      <c r="D7">
        <v>26</v>
      </c>
      <c r="E7">
        <v>26</v>
      </c>
      <c r="F7">
        <v>0</v>
      </c>
      <c r="G7" s="379">
        <v>2</v>
      </c>
      <c r="H7" s="374" t="s">
        <v>846</v>
      </c>
      <c r="I7" s="378">
        <v>46151</v>
      </c>
      <c r="J7" t="s">
        <v>2086</v>
      </c>
      <c r="K7" s="375" t="s">
        <v>846</v>
      </c>
      <c r="L7" s="385" t="s">
        <v>846</v>
      </c>
      <c r="M7" s="375" t="s">
        <v>1949</v>
      </c>
      <c r="N7" s="138" t="s">
        <v>1950</v>
      </c>
      <c r="O7" s="375">
        <v>261010</v>
      </c>
      <c r="P7" s="375">
        <v>1</v>
      </c>
      <c r="Q7" t="s">
        <v>1591</v>
      </c>
      <c r="R7" s="138" t="s">
        <v>1716</v>
      </c>
      <c r="S7">
        <v>1</v>
      </c>
      <c r="T7">
        <v>1</v>
      </c>
      <c r="U7" s="138" t="s">
        <v>845</v>
      </c>
      <c r="X7" t="str">
        <f t="shared" si="0"/>
        <v/>
      </c>
      <c r="Y7" t="str">
        <f t="shared" si="1"/>
        <v/>
      </c>
    </row>
    <row r="8" spans="1:25" x14ac:dyDescent="0.25">
      <c r="A8" s="138">
        <v>5</v>
      </c>
      <c r="B8">
        <v>5</v>
      </c>
      <c r="C8" s="138">
        <v>26260003</v>
      </c>
      <c r="D8">
        <v>26</v>
      </c>
      <c r="E8">
        <v>26</v>
      </c>
      <c r="F8">
        <v>0</v>
      </c>
      <c r="G8">
        <v>3</v>
      </c>
      <c r="H8" s="374" t="s">
        <v>846</v>
      </c>
      <c r="I8" s="378">
        <v>46214</v>
      </c>
      <c r="J8" t="s">
        <v>2084</v>
      </c>
      <c r="K8" s="377"/>
      <c r="L8" s="386"/>
      <c r="M8" s="375" t="s">
        <v>1951</v>
      </c>
      <c r="N8" s="138" t="s">
        <v>1952</v>
      </c>
      <c r="O8" s="375"/>
      <c r="P8" s="375"/>
      <c r="R8" s="138" t="s">
        <v>1716</v>
      </c>
      <c r="S8">
        <v>1</v>
      </c>
      <c r="T8">
        <v>1</v>
      </c>
      <c r="U8" s="138" t="s">
        <v>845</v>
      </c>
      <c r="X8" t="str">
        <f t="shared" si="0"/>
        <v/>
      </c>
      <c r="Y8" t="str">
        <f t="shared" si="1"/>
        <v/>
      </c>
    </row>
    <row r="9" spans="1:25" hidden="1" x14ac:dyDescent="0.25">
      <c r="A9" s="138">
        <v>6</v>
      </c>
      <c r="B9">
        <v>6</v>
      </c>
      <c r="C9" s="138">
        <v>26260003</v>
      </c>
      <c r="D9">
        <v>26</v>
      </c>
      <c r="E9">
        <v>26</v>
      </c>
      <c r="F9">
        <v>0</v>
      </c>
      <c r="G9">
        <v>3</v>
      </c>
      <c r="H9" s="374" t="s">
        <v>846</v>
      </c>
      <c r="I9" s="376">
        <v>46215</v>
      </c>
      <c r="J9" t="s">
        <v>2085</v>
      </c>
      <c r="M9" s="138" t="s">
        <v>1951</v>
      </c>
      <c r="N9" s="138" t="s">
        <v>1952</v>
      </c>
      <c r="O9" s="375"/>
      <c r="P9" s="375"/>
      <c r="S9">
        <v>1</v>
      </c>
      <c r="T9">
        <v>1</v>
      </c>
      <c r="U9" s="138" t="s">
        <v>845</v>
      </c>
      <c r="X9" t="str">
        <f t="shared" si="0"/>
        <v>##</v>
      </c>
      <c r="Y9" t="str">
        <f t="shared" si="1"/>
        <v/>
      </c>
    </row>
    <row r="10" spans="1:25" x14ac:dyDescent="0.25">
      <c r="A10" s="138">
        <v>37</v>
      </c>
      <c r="B10">
        <v>37</v>
      </c>
      <c r="C10" s="138">
        <v>26260101</v>
      </c>
      <c r="D10">
        <v>26</v>
      </c>
      <c r="E10">
        <v>26</v>
      </c>
      <c r="F10">
        <v>0</v>
      </c>
      <c r="G10">
        <v>101</v>
      </c>
      <c r="H10" s="374" t="s">
        <v>846</v>
      </c>
      <c r="I10" s="376">
        <v>46117</v>
      </c>
      <c r="J10" t="s">
        <v>2087</v>
      </c>
      <c r="K10" s="375">
        <v>1</v>
      </c>
      <c r="L10" s="385">
        <v>1</v>
      </c>
      <c r="M10" s="375" t="s">
        <v>1953</v>
      </c>
      <c r="N10" s="138" t="s">
        <v>856</v>
      </c>
      <c r="O10" s="375">
        <v>264040</v>
      </c>
      <c r="P10" s="375">
        <v>8</v>
      </c>
      <c r="Q10" t="s">
        <v>1597</v>
      </c>
      <c r="R10" s="138" t="s">
        <v>1724</v>
      </c>
      <c r="S10">
        <v>1</v>
      </c>
      <c r="T10">
        <v>1</v>
      </c>
      <c r="U10" s="138" t="s">
        <v>845</v>
      </c>
      <c r="X10" t="str">
        <f t="shared" si="0"/>
        <v/>
      </c>
      <c r="Y10" t="str">
        <f t="shared" si="1"/>
        <v/>
      </c>
    </row>
    <row r="11" spans="1:25" x14ac:dyDescent="0.25">
      <c r="A11" s="138">
        <v>38</v>
      </c>
      <c r="B11">
        <v>38</v>
      </c>
      <c r="C11" s="138">
        <v>26260102</v>
      </c>
      <c r="D11">
        <v>26</v>
      </c>
      <c r="E11">
        <v>26</v>
      </c>
      <c r="F11">
        <v>0</v>
      </c>
      <c r="G11" s="379">
        <v>102</v>
      </c>
      <c r="H11" s="374" t="s">
        <v>846</v>
      </c>
      <c r="I11" s="378">
        <v>46131</v>
      </c>
      <c r="J11" t="s">
        <v>2088</v>
      </c>
      <c r="K11" s="377">
        <v>2</v>
      </c>
      <c r="L11" s="386">
        <v>2</v>
      </c>
      <c r="M11" s="138" t="s">
        <v>1953</v>
      </c>
      <c r="N11" s="138" t="s">
        <v>856</v>
      </c>
      <c r="O11" s="375">
        <v>261010</v>
      </c>
      <c r="P11" s="375">
        <v>1</v>
      </c>
      <c r="Q11" t="s">
        <v>1591</v>
      </c>
      <c r="R11" s="138" t="s">
        <v>1716</v>
      </c>
      <c r="S11">
        <v>1</v>
      </c>
      <c r="T11">
        <v>1</v>
      </c>
      <c r="U11" s="138" t="s">
        <v>845</v>
      </c>
      <c r="X11" t="str">
        <f t="shared" si="0"/>
        <v/>
      </c>
      <c r="Y11" t="str">
        <f t="shared" si="1"/>
        <v/>
      </c>
    </row>
    <row r="12" spans="1:25" x14ac:dyDescent="0.25">
      <c r="A12" s="138">
        <v>39</v>
      </c>
      <c r="B12">
        <v>39</v>
      </c>
      <c r="C12" s="138">
        <v>26260103</v>
      </c>
      <c r="D12">
        <v>26</v>
      </c>
      <c r="E12">
        <v>26</v>
      </c>
      <c r="F12">
        <v>0</v>
      </c>
      <c r="G12" s="379">
        <v>103</v>
      </c>
      <c r="H12" s="374" t="s">
        <v>846</v>
      </c>
      <c r="I12" s="376">
        <v>46152</v>
      </c>
      <c r="J12" t="s">
        <v>2089</v>
      </c>
      <c r="K12" s="375">
        <v>3</v>
      </c>
      <c r="L12" s="385">
        <v>3</v>
      </c>
      <c r="M12" s="375" t="s">
        <v>1953</v>
      </c>
      <c r="N12" s="138" t="s">
        <v>856</v>
      </c>
      <c r="O12" s="375">
        <v>261010</v>
      </c>
      <c r="P12" s="375">
        <v>1</v>
      </c>
      <c r="Q12" t="s">
        <v>1591</v>
      </c>
      <c r="R12" s="138" t="s">
        <v>1716</v>
      </c>
      <c r="S12">
        <v>1</v>
      </c>
      <c r="T12">
        <v>1</v>
      </c>
      <c r="U12" s="138" t="s">
        <v>845</v>
      </c>
      <c r="X12" t="str">
        <f t="shared" si="0"/>
        <v/>
      </c>
      <c r="Y12" t="str">
        <f t="shared" si="1"/>
        <v/>
      </c>
    </row>
    <row r="13" spans="1:25" x14ac:dyDescent="0.25">
      <c r="A13" s="138">
        <v>40</v>
      </c>
      <c r="B13">
        <v>40</v>
      </c>
      <c r="C13" s="138">
        <v>26260104</v>
      </c>
      <c r="D13">
        <v>26</v>
      </c>
      <c r="E13">
        <v>26</v>
      </c>
      <c r="F13">
        <v>0</v>
      </c>
      <c r="G13">
        <v>104</v>
      </c>
      <c r="H13" s="374" t="s">
        <v>846</v>
      </c>
      <c r="I13" s="378">
        <v>46270</v>
      </c>
      <c r="J13" t="s">
        <v>2090</v>
      </c>
      <c r="K13" s="377">
        <v>4</v>
      </c>
      <c r="L13" s="386">
        <v>4</v>
      </c>
      <c r="M13" s="138" t="s">
        <v>1953</v>
      </c>
      <c r="N13" s="138" t="s">
        <v>856</v>
      </c>
      <c r="O13" s="375">
        <v>264040</v>
      </c>
      <c r="P13" s="375">
        <v>8</v>
      </c>
      <c r="Q13" t="s">
        <v>1597</v>
      </c>
      <c r="R13" s="138" t="s">
        <v>1724</v>
      </c>
      <c r="S13">
        <v>1</v>
      </c>
      <c r="T13">
        <v>1</v>
      </c>
      <c r="U13" s="138" t="s">
        <v>845</v>
      </c>
      <c r="X13" t="str">
        <f t="shared" si="0"/>
        <v/>
      </c>
      <c r="Y13" t="str">
        <f t="shared" si="1"/>
        <v/>
      </c>
    </row>
    <row r="14" spans="1:25" x14ac:dyDescent="0.25">
      <c r="A14" s="138">
        <v>41</v>
      </c>
      <c r="B14">
        <v>41</v>
      </c>
      <c r="C14" s="138">
        <v>26260105</v>
      </c>
      <c r="D14">
        <v>26</v>
      </c>
      <c r="E14">
        <v>26</v>
      </c>
      <c r="F14">
        <v>0</v>
      </c>
      <c r="G14" s="379">
        <v>105</v>
      </c>
      <c r="H14" s="374" t="s">
        <v>846</v>
      </c>
      <c r="I14" s="378">
        <v>46292</v>
      </c>
      <c r="J14" t="s">
        <v>2091</v>
      </c>
      <c r="K14" s="375">
        <v>5</v>
      </c>
      <c r="L14" s="385">
        <v>5</v>
      </c>
      <c r="M14" s="375" t="s">
        <v>1953</v>
      </c>
      <c r="N14" s="138" t="s">
        <v>856</v>
      </c>
      <c r="O14" s="375">
        <v>262020</v>
      </c>
      <c r="P14" s="375">
        <v>2</v>
      </c>
      <c r="Q14" t="s">
        <v>847</v>
      </c>
      <c r="R14" s="138" t="s">
        <v>1717</v>
      </c>
      <c r="S14">
        <v>1</v>
      </c>
      <c r="T14">
        <v>1</v>
      </c>
      <c r="U14" s="138" t="s">
        <v>845</v>
      </c>
      <c r="X14" t="str">
        <f t="shared" si="0"/>
        <v/>
      </c>
      <c r="Y14" t="str">
        <f t="shared" si="1"/>
        <v/>
      </c>
    </row>
    <row r="15" spans="1:25" x14ac:dyDescent="0.25">
      <c r="A15" s="138">
        <v>42</v>
      </c>
      <c r="B15">
        <v>42</v>
      </c>
      <c r="C15" s="138">
        <v>26260106</v>
      </c>
      <c r="D15">
        <v>26</v>
      </c>
      <c r="E15">
        <v>26</v>
      </c>
      <c r="F15">
        <v>0</v>
      </c>
      <c r="G15">
        <v>106</v>
      </c>
      <c r="H15" s="374" t="s">
        <v>846</v>
      </c>
      <c r="I15" s="378">
        <v>46334</v>
      </c>
      <c r="J15" t="s">
        <v>2092</v>
      </c>
      <c r="K15" s="375">
        <v>6</v>
      </c>
      <c r="L15" s="385">
        <v>6</v>
      </c>
      <c r="M15" s="375" t="s">
        <v>1953</v>
      </c>
      <c r="N15" s="138" t="s">
        <v>856</v>
      </c>
      <c r="O15" s="375">
        <v>263070</v>
      </c>
      <c r="P15" s="375">
        <v>5</v>
      </c>
      <c r="Q15" t="s">
        <v>1725</v>
      </c>
      <c r="R15" s="138" t="s">
        <v>1726</v>
      </c>
      <c r="S15">
        <v>1</v>
      </c>
      <c r="T15">
        <v>1</v>
      </c>
      <c r="U15" s="138" t="s">
        <v>845</v>
      </c>
      <c r="X15" t="str">
        <f t="shared" si="0"/>
        <v/>
      </c>
      <c r="Y15" t="str">
        <f t="shared" si="1"/>
        <v/>
      </c>
    </row>
    <row r="16" spans="1:25" x14ac:dyDescent="0.25">
      <c r="A16" s="138">
        <v>43</v>
      </c>
      <c r="B16">
        <v>43</v>
      </c>
      <c r="C16" s="138">
        <v>26260107</v>
      </c>
      <c r="D16">
        <v>26</v>
      </c>
      <c r="E16">
        <v>26</v>
      </c>
      <c r="F16">
        <v>0</v>
      </c>
      <c r="G16" s="379">
        <v>107</v>
      </c>
      <c r="H16" s="374" t="s">
        <v>846</v>
      </c>
      <c r="I16" s="378">
        <v>46347</v>
      </c>
      <c r="J16" t="s">
        <v>2093</v>
      </c>
      <c r="K16" s="375">
        <v>7</v>
      </c>
      <c r="L16" s="385">
        <v>7</v>
      </c>
      <c r="M16" s="375" t="s">
        <v>1953</v>
      </c>
      <c r="N16" s="138" t="s">
        <v>856</v>
      </c>
      <c r="O16" s="375">
        <v>263070</v>
      </c>
      <c r="P16" s="375">
        <v>5</v>
      </c>
      <c r="Q16" t="s">
        <v>1725</v>
      </c>
      <c r="R16" s="138" t="s">
        <v>1726</v>
      </c>
      <c r="S16">
        <v>1</v>
      </c>
      <c r="T16">
        <v>1</v>
      </c>
      <c r="U16" s="138" t="s">
        <v>845</v>
      </c>
      <c r="X16" t="str">
        <f t="shared" si="0"/>
        <v/>
      </c>
      <c r="Y16" t="str">
        <f t="shared" si="1"/>
        <v/>
      </c>
    </row>
    <row r="17" spans="1:25" x14ac:dyDescent="0.25">
      <c r="A17" s="138">
        <v>44</v>
      </c>
      <c r="B17">
        <v>44</v>
      </c>
      <c r="C17" s="138">
        <v>26260108</v>
      </c>
      <c r="D17">
        <v>26</v>
      </c>
      <c r="E17">
        <v>26</v>
      </c>
      <c r="F17">
        <v>0</v>
      </c>
      <c r="G17">
        <v>108</v>
      </c>
      <c r="H17" s="374" t="s">
        <v>846</v>
      </c>
      <c r="I17" s="378">
        <v>46354</v>
      </c>
      <c r="J17" t="s">
        <v>2094</v>
      </c>
      <c r="K17" s="138">
        <v>8</v>
      </c>
      <c r="L17" s="386">
        <v>8</v>
      </c>
      <c r="M17" s="138" t="s">
        <v>1953</v>
      </c>
      <c r="N17" s="138" t="s">
        <v>856</v>
      </c>
      <c r="O17" s="375">
        <v>263070</v>
      </c>
      <c r="P17" s="375">
        <v>5</v>
      </c>
      <c r="Q17" t="s">
        <v>1725</v>
      </c>
      <c r="R17" s="138" t="s">
        <v>1726</v>
      </c>
      <c r="S17">
        <v>1</v>
      </c>
      <c r="T17">
        <v>1</v>
      </c>
      <c r="U17" s="138" t="s">
        <v>845</v>
      </c>
      <c r="X17" t="str">
        <f t="shared" si="0"/>
        <v/>
      </c>
      <c r="Y17" t="str">
        <f t="shared" si="1"/>
        <v/>
      </c>
    </row>
    <row r="18" spans="1:25" x14ac:dyDescent="0.25">
      <c r="A18" s="138">
        <v>45</v>
      </c>
      <c r="B18">
        <v>45</v>
      </c>
      <c r="C18" s="138">
        <v>27260109</v>
      </c>
      <c r="D18">
        <v>27</v>
      </c>
      <c r="E18">
        <v>26</v>
      </c>
      <c r="F18">
        <v>0</v>
      </c>
      <c r="G18" s="379">
        <v>109</v>
      </c>
      <c r="H18" s="374" t="s">
        <v>846</v>
      </c>
      <c r="I18" s="378">
        <v>46403</v>
      </c>
      <c r="J18" t="s">
        <v>2095</v>
      </c>
      <c r="K18" s="375">
        <v>9</v>
      </c>
      <c r="L18" s="385">
        <v>9</v>
      </c>
      <c r="M18" s="375" t="s">
        <v>1953</v>
      </c>
      <c r="N18" s="138" t="s">
        <v>856</v>
      </c>
      <c r="O18" s="375">
        <v>262030</v>
      </c>
      <c r="P18" s="375">
        <v>3</v>
      </c>
      <c r="Q18" t="s">
        <v>849</v>
      </c>
      <c r="R18" s="138" t="s">
        <v>849</v>
      </c>
      <c r="S18">
        <v>1</v>
      </c>
      <c r="T18">
        <v>1</v>
      </c>
      <c r="U18" s="138" t="s">
        <v>845</v>
      </c>
      <c r="X18" t="str">
        <f t="shared" si="0"/>
        <v/>
      </c>
      <c r="Y18" t="str">
        <f t="shared" si="1"/>
        <v/>
      </c>
    </row>
    <row r="19" spans="1:25" x14ac:dyDescent="0.25">
      <c r="A19" s="138">
        <v>46</v>
      </c>
      <c r="B19">
        <v>46</v>
      </c>
      <c r="C19" s="138">
        <v>27260110</v>
      </c>
      <c r="D19">
        <v>27</v>
      </c>
      <c r="E19">
        <v>26</v>
      </c>
      <c r="F19">
        <v>0</v>
      </c>
      <c r="G19" s="379">
        <v>110</v>
      </c>
      <c r="H19" s="374" t="s">
        <v>846</v>
      </c>
      <c r="I19" s="378">
        <v>46438</v>
      </c>
      <c r="J19" t="s">
        <v>2096</v>
      </c>
      <c r="K19" s="377">
        <v>10</v>
      </c>
      <c r="L19" s="386">
        <v>10</v>
      </c>
      <c r="M19" s="377" t="s">
        <v>1953</v>
      </c>
      <c r="N19" s="138" t="s">
        <v>856</v>
      </c>
      <c r="O19" s="375">
        <v>262030</v>
      </c>
      <c r="P19" s="375">
        <v>3</v>
      </c>
      <c r="Q19" t="s">
        <v>849</v>
      </c>
      <c r="R19" s="138" t="s">
        <v>849</v>
      </c>
      <c r="S19">
        <v>1</v>
      </c>
      <c r="T19">
        <v>1</v>
      </c>
      <c r="U19" s="138" t="s">
        <v>845</v>
      </c>
      <c r="X19" t="str">
        <f t="shared" si="0"/>
        <v/>
      </c>
      <c r="Y19" t="str">
        <f t="shared" si="1"/>
        <v/>
      </c>
    </row>
    <row r="20" spans="1:25" x14ac:dyDescent="0.25">
      <c r="A20" s="138">
        <v>56</v>
      </c>
      <c r="B20">
        <v>11</v>
      </c>
      <c r="C20" s="138">
        <v>26260201</v>
      </c>
      <c r="D20">
        <v>26</v>
      </c>
      <c r="E20">
        <v>26</v>
      </c>
      <c r="F20">
        <v>0</v>
      </c>
      <c r="G20">
        <v>201</v>
      </c>
      <c r="H20" s="374" t="s">
        <v>846</v>
      </c>
      <c r="I20" s="378">
        <v>46201</v>
      </c>
      <c r="J20" t="s">
        <v>2097</v>
      </c>
      <c r="K20" s="377">
        <v>42</v>
      </c>
      <c r="L20" s="386">
        <v>42</v>
      </c>
      <c r="M20" s="138" t="s">
        <v>2098</v>
      </c>
      <c r="N20" s="138" t="s">
        <v>1954</v>
      </c>
      <c r="O20" s="375">
        <v>261010</v>
      </c>
      <c r="P20" s="375">
        <v>1</v>
      </c>
      <c r="Q20" t="s">
        <v>1591</v>
      </c>
      <c r="R20" s="138" t="s">
        <v>1716</v>
      </c>
      <c r="S20">
        <v>6</v>
      </c>
      <c r="T20">
        <v>1</v>
      </c>
      <c r="U20" s="138" t="s">
        <v>845</v>
      </c>
      <c r="X20" t="str">
        <f t="shared" si="0"/>
        <v/>
      </c>
      <c r="Y20" t="str">
        <f t="shared" si="1"/>
        <v/>
      </c>
    </row>
    <row r="21" spans="1:25" x14ac:dyDescent="0.25">
      <c r="A21" s="138">
        <v>58</v>
      </c>
      <c r="B21">
        <v>18</v>
      </c>
      <c r="C21" s="138">
        <v>26260203</v>
      </c>
      <c r="D21">
        <v>26</v>
      </c>
      <c r="E21">
        <v>26</v>
      </c>
      <c r="F21">
        <v>0</v>
      </c>
      <c r="G21" s="379">
        <v>203</v>
      </c>
      <c r="H21" s="374" t="s">
        <v>846</v>
      </c>
      <c r="I21" s="378">
        <v>46313</v>
      </c>
      <c r="J21" t="s">
        <v>2099</v>
      </c>
      <c r="K21" s="375">
        <v>42</v>
      </c>
      <c r="L21" s="385">
        <v>42</v>
      </c>
      <c r="M21" s="375" t="s">
        <v>2100</v>
      </c>
      <c r="N21" s="138" t="s">
        <v>2101</v>
      </c>
      <c r="O21" s="375">
        <v>261010</v>
      </c>
      <c r="P21" s="375">
        <v>1</v>
      </c>
      <c r="Q21" t="s">
        <v>1591</v>
      </c>
      <c r="R21" s="138" t="s">
        <v>1716</v>
      </c>
      <c r="S21">
        <v>6</v>
      </c>
      <c r="T21">
        <v>1</v>
      </c>
      <c r="U21" s="138" t="s">
        <v>845</v>
      </c>
      <c r="X21" t="str">
        <f t="shared" si="0"/>
        <v/>
      </c>
      <c r="Y21" t="str">
        <f t="shared" si="1"/>
        <v/>
      </c>
    </row>
    <row r="22" spans="1:25" x14ac:dyDescent="0.25">
      <c r="A22" s="138">
        <v>59</v>
      </c>
      <c r="B22">
        <v>13</v>
      </c>
      <c r="C22" s="138">
        <v>26260204</v>
      </c>
      <c r="D22">
        <v>26</v>
      </c>
      <c r="E22">
        <v>26</v>
      </c>
      <c r="F22">
        <v>0</v>
      </c>
      <c r="G22" s="379">
        <v>204</v>
      </c>
      <c r="H22" s="374" t="s">
        <v>846</v>
      </c>
      <c r="I22" s="378">
        <v>46286</v>
      </c>
      <c r="J22" t="s">
        <v>2102</v>
      </c>
      <c r="K22" s="375">
        <v>42</v>
      </c>
      <c r="L22" s="385">
        <v>42</v>
      </c>
      <c r="M22" s="375" t="s">
        <v>2103</v>
      </c>
      <c r="N22" s="138" t="s">
        <v>2104</v>
      </c>
      <c r="O22" s="375">
        <v>261010</v>
      </c>
      <c r="P22" s="375">
        <v>1</v>
      </c>
      <c r="Q22" t="s">
        <v>1591</v>
      </c>
      <c r="R22" s="138" t="s">
        <v>1716</v>
      </c>
      <c r="S22">
        <v>6</v>
      </c>
      <c r="T22">
        <v>1</v>
      </c>
      <c r="U22" s="138" t="s">
        <v>845</v>
      </c>
      <c r="X22" t="str">
        <f t="shared" si="0"/>
        <v/>
      </c>
      <c r="Y22" t="str">
        <f t="shared" si="1"/>
        <v/>
      </c>
    </row>
    <row r="23" spans="1:25" x14ac:dyDescent="0.25">
      <c r="A23" s="138">
        <v>60</v>
      </c>
      <c r="B23">
        <v>16</v>
      </c>
      <c r="C23" s="138">
        <v>26260205</v>
      </c>
      <c r="D23">
        <v>26</v>
      </c>
      <c r="E23">
        <v>26</v>
      </c>
      <c r="F23">
        <v>0</v>
      </c>
      <c r="G23" s="379">
        <v>205</v>
      </c>
      <c r="H23" s="374" t="s">
        <v>846</v>
      </c>
      <c r="I23" s="378">
        <v>46172</v>
      </c>
      <c r="J23" t="s">
        <v>2105</v>
      </c>
      <c r="K23" s="375" t="s">
        <v>846</v>
      </c>
      <c r="L23" s="385" t="s">
        <v>846</v>
      </c>
      <c r="M23" s="377" t="s">
        <v>2106</v>
      </c>
      <c r="N23" s="138" t="s">
        <v>2107</v>
      </c>
      <c r="O23" s="375">
        <v>261010</v>
      </c>
      <c r="P23" s="375">
        <v>1</v>
      </c>
      <c r="Q23" t="s">
        <v>1591</v>
      </c>
      <c r="R23" s="138" t="s">
        <v>2108</v>
      </c>
      <c r="S23">
        <v>6</v>
      </c>
      <c r="T23">
        <v>1</v>
      </c>
      <c r="U23" s="138" t="s">
        <v>845</v>
      </c>
      <c r="X23" t="str">
        <f t="shared" si="0"/>
        <v/>
      </c>
      <c r="Y23" t="str">
        <f t="shared" si="1"/>
        <v/>
      </c>
    </row>
    <row r="24" spans="1:25" x14ac:dyDescent="0.25">
      <c r="A24" s="138">
        <v>61</v>
      </c>
      <c r="C24" s="138">
        <v>26260206</v>
      </c>
      <c r="D24">
        <v>26</v>
      </c>
      <c r="E24">
        <v>26</v>
      </c>
      <c r="F24">
        <v>0</v>
      </c>
      <c r="G24" s="379">
        <v>206</v>
      </c>
      <c r="H24" s="374" t="s">
        <v>846</v>
      </c>
      <c r="I24" s="378">
        <v>46334</v>
      </c>
      <c r="J24" t="s">
        <v>2092</v>
      </c>
      <c r="K24" s="375">
        <v>1</v>
      </c>
      <c r="L24" s="385">
        <v>1</v>
      </c>
      <c r="M24" s="375" t="s">
        <v>2109</v>
      </c>
      <c r="N24" s="138" t="s">
        <v>2110</v>
      </c>
      <c r="O24" s="375">
        <v>261010</v>
      </c>
      <c r="P24" s="375">
        <v>1</v>
      </c>
      <c r="Q24" t="s">
        <v>1591</v>
      </c>
      <c r="R24" s="138" t="s">
        <v>2108</v>
      </c>
      <c r="S24">
        <v>6</v>
      </c>
      <c r="T24">
        <v>1</v>
      </c>
      <c r="U24" s="138" t="s">
        <v>845</v>
      </c>
      <c r="X24" t="str">
        <f t="shared" si="0"/>
        <v/>
      </c>
      <c r="Y24" t="str">
        <f t="shared" si="1"/>
        <v/>
      </c>
    </row>
    <row r="25" spans="1:25" x14ac:dyDescent="0.25">
      <c r="A25" s="138">
        <v>66</v>
      </c>
      <c r="C25" s="138">
        <v>26260207</v>
      </c>
      <c r="D25">
        <v>26</v>
      </c>
      <c r="E25">
        <v>26</v>
      </c>
      <c r="F25">
        <v>0</v>
      </c>
      <c r="G25" s="379">
        <v>207</v>
      </c>
      <c r="H25" s="374" t="s">
        <v>846</v>
      </c>
      <c r="I25" s="376">
        <v>46292</v>
      </c>
      <c r="J25" t="s">
        <v>2091</v>
      </c>
      <c r="K25" s="375">
        <v>42</v>
      </c>
      <c r="L25" s="385">
        <v>42</v>
      </c>
      <c r="M25" s="375" t="s">
        <v>2111</v>
      </c>
      <c r="N25" s="138" t="s">
        <v>2112</v>
      </c>
      <c r="O25" s="375">
        <v>263080</v>
      </c>
      <c r="P25" s="375">
        <v>6</v>
      </c>
      <c r="Q25" t="s">
        <v>1592</v>
      </c>
      <c r="R25" s="138" t="s">
        <v>2113</v>
      </c>
      <c r="S25">
        <v>6</v>
      </c>
      <c r="T25">
        <v>1</v>
      </c>
      <c r="U25" s="138" t="s">
        <v>845</v>
      </c>
      <c r="X25" t="str">
        <f t="shared" si="0"/>
        <v/>
      </c>
      <c r="Y25" t="str">
        <f t="shared" si="1"/>
        <v/>
      </c>
    </row>
    <row r="26" spans="1:25" x14ac:dyDescent="0.25">
      <c r="A26" s="138">
        <v>68</v>
      </c>
      <c r="C26" s="138">
        <v>26260209</v>
      </c>
      <c r="D26">
        <v>26</v>
      </c>
      <c r="E26">
        <v>26</v>
      </c>
      <c r="F26">
        <v>0</v>
      </c>
      <c r="G26" s="379">
        <v>209</v>
      </c>
      <c r="H26" s="374" t="s">
        <v>846</v>
      </c>
      <c r="I26" s="378">
        <v>46287</v>
      </c>
      <c r="J26" t="s">
        <v>2114</v>
      </c>
      <c r="K26" s="375">
        <v>42</v>
      </c>
      <c r="L26" s="385">
        <v>42</v>
      </c>
      <c r="M26" s="375" t="s">
        <v>2115</v>
      </c>
      <c r="N26" s="138" t="s">
        <v>2116</v>
      </c>
      <c r="O26" s="375">
        <v>262020</v>
      </c>
      <c r="P26" s="375">
        <v>2</v>
      </c>
      <c r="Q26" t="s">
        <v>847</v>
      </c>
      <c r="R26" s="138" t="s">
        <v>1717</v>
      </c>
      <c r="S26">
        <v>6</v>
      </c>
      <c r="T26">
        <v>1</v>
      </c>
      <c r="U26" s="138" t="s">
        <v>845</v>
      </c>
      <c r="X26" t="str">
        <f t="shared" si="0"/>
        <v/>
      </c>
      <c r="Y26" t="str">
        <f t="shared" si="1"/>
        <v/>
      </c>
    </row>
    <row r="27" spans="1:25" hidden="1" x14ac:dyDescent="0.25">
      <c r="A27" s="138">
        <v>71</v>
      </c>
      <c r="B27">
        <v>32</v>
      </c>
      <c r="C27" s="138">
        <v>27260800</v>
      </c>
      <c r="D27">
        <v>27</v>
      </c>
      <c r="E27">
        <v>26</v>
      </c>
      <c r="F27">
        <v>0</v>
      </c>
      <c r="G27" s="379">
        <v>800</v>
      </c>
      <c r="H27" s="374" t="s">
        <v>846</v>
      </c>
      <c r="I27" s="378">
        <v>46439</v>
      </c>
      <c r="J27" t="s">
        <v>2117</v>
      </c>
      <c r="K27" s="375" t="s">
        <v>846</v>
      </c>
      <c r="L27" s="385" t="s">
        <v>846</v>
      </c>
      <c r="M27" s="375" t="s">
        <v>853</v>
      </c>
      <c r="N27" s="138" t="s">
        <v>853</v>
      </c>
      <c r="O27" s="375">
        <v>261010</v>
      </c>
      <c r="P27" s="375">
        <v>1</v>
      </c>
      <c r="Q27" t="s">
        <v>1591</v>
      </c>
      <c r="R27" s="138" t="s">
        <v>1716</v>
      </c>
      <c r="S27">
        <v>1</v>
      </c>
      <c r="T27">
        <v>1</v>
      </c>
      <c r="U27" s="138" t="s">
        <v>845</v>
      </c>
      <c r="X27" t="str">
        <f t="shared" si="0"/>
        <v/>
      </c>
      <c r="Y27" t="str">
        <f t="shared" si="1"/>
        <v/>
      </c>
    </row>
    <row r="28" spans="1:25" hidden="1" x14ac:dyDescent="0.25">
      <c r="A28" s="138">
        <v>72</v>
      </c>
      <c r="B28">
        <v>33</v>
      </c>
      <c r="C28" s="138">
        <v>26260801</v>
      </c>
      <c r="D28">
        <v>26</v>
      </c>
      <c r="E28">
        <v>26</v>
      </c>
      <c r="F28">
        <v>0</v>
      </c>
      <c r="G28">
        <v>801</v>
      </c>
      <c r="H28" s="374" t="s">
        <v>846</v>
      </c>
      <c r="I28" s="376">
        <v>46348</v>
      </c>
      <c r="J28" t="s">
        <v>2118</v>
      </c>
      <c r="K28" s="375">
        <v>34</v>
      </c>
      <c r="L28" s="385">
        <v>34</v>
      </c>
      <c r="M28" s="375" t="s">
        <v>854</v>
      </c>
      <c r="N28" s="138" t="s">
        <v>854</v>
      </c>
      <c r="O28" s="375"/>
      <c r="P28" s="375"/>
      <c r="R28" s="138" t="s">
        <v>1723</v>
      </c>
      <c r="S28">
        <v>1</v>
      </c>
      <c r="T28">
        <v>1</v>
      </c>
      <c r="U28" s="138" t="s">
        <v>845</v>
      </c>
      <c r="X28" t="str">
        <f t="shared" si="0"/>
        <v/>
      </c>
      <c r="Y28" t="str">
        <f t="shared" si="1"/>
        <v/>
      </c>
    </row>
    <row r="29" spans="1:25" hidden="1" x14ac:dyDescent="0.25">
      <c r="A29" s="138">
        <v>74</v>
      </c>
      <c r="B29">
        <v>431</v>
      </c>
      <c r="C29" s="138">
        <v>27268800</v>
      </c>
      <c r="D29">
        <v>27</v>
      </c>
      <c r="E29">
        <v>26</v>
      </c>
      <c r="F29">
        <v>8</v>
      </c>
      <c r="G29" s="379">
        <v>800</v>
      </c>
      <c r="H29" s="374" t="s">
        <v>846</v>
      </c>
      <c r="I29" s="378">
        <v>46404</v>
      </c>
      <c r="J29" t="s">
        <v>2119</v>
      </c>
      <c r="K29" s="375">
        <v>44</v>
      </c>
      <c r="L29" s="385">
        <v>44</v>
      </c>
      <c r="M29" s="375" t="s">
        <v>1955</v>
      </c>
      <c r="N29" s="138" t="s">
        <v>1956</v>
      </c>
      <c r="O29" s="375">
        <v>261010</v>
      </c>
      <c r="P29" s="375">
        <v>1</v>
      </c>
      <c r="Q29" t="s">
        <v>1591</v>
      </c>
      <c r="R29" s="138" t="s">
        <v>1716</v>
      </c>
      <c r="S29">
        <v>1</v>
      </c>
      <c r="T29">
        <v>31</v>
      </c>
      <c r="U29" s="138" t="s">
        <v>890</v>
      </c>
      <c r="X29" t="str">
        <f t="shared" si="0"/>
        <v/>
      </c>
      <c r="Y29" t="str">
        <f t="shared" si="1"/>
        <v/>
      </c>
    </row>
    <row r="30" spans="1:25" hidden="1" x14ac:dyDescent="0.25">
      <c r="A30" s="138">
        <v>81</v>
      </c>
      <c r="B30">
        <v>55</v>
      </c>
      <c r="C30" s="138">
        <v>27260811</v>
      </c>
      <c r="D30">
        <v>27</v>
      </c>
      <c r="E30">
        <v>26</v>
      </c>
      <c r="F30">
        <v>0</v>
      </c>
      <c r="G30" s="379">
        <v>811</v>
      </c>
      <c r="H30" s="374" t="s">
        <v>846</v>
      </c>
      <c r="I30" s="376">
        <v>46432</v>
      </c>
      <c r="J30" t="s">
        <v>2120</v>
      </c>
      <c r="K30" s="375">
        <v>49</v>
      </c>
      <c r="L30" s="385">
        <v>49</v>
      </c>
      <c r="M30" s="375" t="s">
        <v>2121</v>
      </c>
      <c r="N30" s="138" t="s">
        <v>1957</v>
      </c>
      <c r="O30" s="375"/>
      <c r="P30" s="375"/>
      <c r="R30" s="138" t="s">
        <v>1723</v>
      </c>
      <c r="S30">
        <v>1</v>
      </c>
      <c r="T30">
        <v>1</v>
      </c>
      <c r="U30" s="138" t="s">
        <v>845</v>
      </c>
      <c r="X30" t="str">
        <f t="shared" si="0"/>
        <v/>
      </c>
      <c r="Y30" t="str">
        <f t="shared" si="1"/>
        <v/>
      </c>
    </row>
    <row r="31" spans="1:25" x14ac:dyDescent="0.25">
      <c r="A31" s="138">
        <v>104</v>
      </c>
      <c r="B31">
        <v>63</v>
      </c>
      <c r="C31" s="138">
        <v>26261700</v>
      </c>
      <c r="D31">
        <v>26</v>
      </c>
      <c r="E31">
        <v>26</v>
      </c>
      <c r="F31">
        <v>1</v>
      </c>
      <c r="G31" s="379">
        <v>700</v>
      </c>
      <c r="H31" s="374" t="s">
        <v>846</v>
      </c>
      <c r="I31" s="378">
        <v>46152</v>
      </c>
      <c r="J31" t="s">
        <v>2089</v>
      </c>
      <c r="K31" s="375">
        <v>74</v>
      </c>
      <c r="L31" s="385">
        <v>74</v>
      </c>
      <c r="M31" s="375" t="s">
        <v>2122</v>
      </c>
      <c r="N31" s="138" t="s">
        <v>2123</v>
      </c>
      <c r="O31" s="375">
        <v>262030</v>
      </c>
      <c r="P31" s="375">
        <v>3</v>
      </c>
      <c r="Q31" t="s">
        <v>849</v>
      </c>
      <c r="R31" s="138" t="s">
        <v>1719</v>
      </c>
      <c r="S31">
        <v>1</v>
      </c>
      <c r="X31" t="str">
        <f t="shared" si="0"/>
        <v/>
      </c>
      <c r="Y31" t="str">
        <f t="shared" si="1"/>
        <v/>
      </c>
    </row>
    <row r="32" spans="1:25" x14ac:dyDescent="0.25">
      <c r="A32" s="138">
        <v>105</v>
      </c>
      <c r="C32" s="138">
        <v>26261701</v>
      </c>
      <c r="D32">
        <v>26</v>
      </c>
      <c r="E32">
        <v>26</v>
      </c>
      <c r="F32">
        <v>1</v>
      </c>
      <c r="G32" s="379">
        <v>701</v>
      </c>
      <c r="H32" s="374" t="s">
        <v>846</v>
      </c>
      <c r="I32" s="378">
        <v>46319</v>
      </c>
      <c r="J32" t="s">
        <v>2124</v>
      </c>
      <c r="K32" s="375">
        <v>2</v>
      </c>
      <c r="L32" s="385">
        <v>2</v>
      </c>
      <c r="M32" s="375" t="s">
        <v>1958</v>
      </c>
      <c r="N32" s="138" t="s">
        <v>1959</v>
      </c>
      <c r="O32" s="375">
        <v>262030</v>
      </c>
      <c r="P32" s="375">
        <v>3</v>
      </c>
      <c r="Q32" t="s">
        <v>849</v>
      </c>
      <c r="R32" s="138" t="s">
        <v>1719</v>
      </c>
      <c r="S32">
        <v>1</v>
      </c>
      <c r="X32" t="str">
        <f t="shared" si="0"/>
        <v/>
      </c>
      <c r="Y32" t="str">
        <f t="shared" si="1"/>
        <v/>
      </c>
    </row>
    <row r="33" spans="1:25" hidden="1" x14ac:dyDescent="0.25">
      <c r="A33" s="138">
        <v>106</v>
      </c>
      <c r="C33" s="138">
        <v>26261701</v>
      </c>
      <c r="D33">
        <v>26</v>
      </c>
      <c r="E33">
        <v>26</v>
      </c>
      <c r="F33">
        <v>1</v>
      </c>
      <c r="G33" s="379">
        <v>701</v>
      </c>
      <c r="H33" s="374" t="s">
        <v>846</v>
      </c>
      <c r="I33" s="378">
        <v>46320</v>
      </c>
      <c r="J33" t="s">
        <v>2125</v>
      </c>
      <c r="K33" s="375">
        <v>2</v>
      </c>
      <c r="L33" s="385">
        <v>2</v>
      </c>
      <c r="M33" s="375" t="s">
        <v>1958</v>
      </c>
      <c r="N33" s="138" t="s">
        <v>1959</v>
      </c>
      <c r="O33" s="375">
        <v>262030</v>
      </c>
      <c r="P33" s="375">
        <v>3</v>
      </c>
      <c r="Q33" t="s">
        <v>849</v>
      </c>
      <c r="R33" s="138" t="s">
        <v>1719</v>
      </c>
      <c r="S33">
        <v>1</v>
      </c>
      <c r="X33" t="str">
        <f t="shared" si="0"/>
        <v>##</v>
      </c>
      <c r="Y33" t="str">
        <f t="shared" si="1"/>
        <v/>
      </c>
    </row>
    <row r="34" spans="1:25" x14ac:dyDescent="0.25">
      <c r="A34" s="138">
        <v>141</v>
      </c>
      <c r="B34">
        <v>81</v>
      </c>
      <c r="C34" s="138">
        <v>26261150</v>
      </c>
      <c r="D34">
        <v>26</v>
      </c>
      <c r="E34">
        <v>26</v>
      </c>
      <c r="F34">
        <v>1</v>
      </c>
      <c r="G34" s="379">
        <v>150</v>
      </c>
      <c r="H34" s="374" t="s">
        <v>846</v>
      </c>
      <c r="I34" s="376">
        <v>46137</v>
      </c>
      <c r="J34" t="s">
        <v>2126</v>
      </c>
      <c r="K34" s="375">
        <v>75</v>
      </c>
      <c r="L34" s="385">
        <v>75</v>
      </c>
      <c r="M34" s="375" t="s">
        <v>1728</v>
      </c>
      <c r="N34" s="138" t="s">
        <v>1960</v>
      </c>
      <c r="O34" s="375">
        <v>262030</v>
      </c>
      <c r="P34" s="375">
        <v>3</v>
      </c>
      <c r="Q34" t="s">
        <v>849</v>
      </c>
      <c r="R34" s="138" t="s">
        <v>1719</v>
      </c>
      <c r="S34">
        <v>1</v>
      </c>
      <c r="T34">
        <v>3</v>
      </c>
      <c r="U34" s="138" t="s">
        <v>855</v>
      </c>
      <c r="X34" t="str">
        <f t="shared" si="0"/>
        <v/>
      </c>
      <c r="Y34" t="str">
        <f t="shared" si="1"/>
        <v/>
      </c>
    </row>
    <row r="35" spans="1:25" x14ac:dyDescent="0.25">
      <c r="A35" s="138">
        <v>142</v>
      </c>
      <c r="B35">
        <v>79</v>
      </c>
      <c r="C35" s="138">
        <v>26261151</v>
      </c>
      <c r="D35">
        <v>26</v>
      </c>
      <c r="E35">
        <v>26</v>
      </c>
      <c r="F35">
        <v>1</v>
      </c>
      <c r="G35" s="379">
        <v>151</v>
      </c>
      <c r="H35" s="374" t="s">
        <v>846</v>
      </c>
      <c r="I35" s="378">
        <v>46222</v>
      </c>
      <c r="J35" t="s">
        <v>2127</v>
      </c>
      <c r="K35" s="377">
        <v>79</v>
      </c>
      <c r="L35" s="386">
        <v>79</v>
      </c>
      <c r="M35" s="377" t="s">
        <v>1727</v>
      </c>
      <c r="N35" s="138" t="s">
        <v>860</v>
      </c>
      <c r="O35" s="375">
        <v>262030</v>
      </c>
      <c r="P35" s="375">
        <v>3</v>
      </c>
      <c r="Q35" t="s">
        <v>849</v>
      </c>
      <c r="R35" s="138" t="s">
        <v>1719</v>
      </c>
      <c r="S35">
        <v>1</v>
      </c>
      <c r="T35">
        <v>3</v>
      </c>
      <c r="U35" s="138" t="s">
        <v>855</v>
      </c>
      <c r="X35" t="str">
        <f t="shared" si="0"/>
        <v/>
      </c>
      <c r="Y35" t="str">
        <f t="shared" si="1"/>
        <v/>
      </c>
    </row>
    <row r="36" spans="1:25" x14ac:dyDescent="0.25">
      <c r="A36" s="138">
        <v>143</v>
      </c>
      <c r="B36">
        <v>83</v>
      </c>
      <c r="C36" s="138">
        <v>26261152</v>
      </c>
      <c r="D36">
        <v>26</v>
      </c>
      <c r="E36">
        <v>26</v>
      </c>
      <c r="F36">
        <v>1</v>
      </c>
      <c r="G36">
        <v>152</v>
      </c>
      <c r="H36" s="374" t="s">
        <v>846</v>
      </c>
      <c r="I36" s="378">
        <v>46263</v>
      </c>
      <c r="J36" t="s">
        <v>2128</v>
      </c>
      <c r="K36" s="375">
        <v>77</v>
      </c>
      <c r="L36" s="385">
        <v>77</v>
      </c>
      <c r="M36" s="138" t="s">
        <v>1961</v>
      </c>
      <c r="N36" s="138" t="s">
        <v>1962</v>
      </c>
      <c r="O36" s="375">
        <v>262030</v>
      </c>
      <c r="P36" s="375">
        <v>3</v>
      </c>
      <c r="Q36" t="s">
        <v>849</v>
      </c>
      <c r="R36" s="138" t="s">
        <v>1719</v>
      </c>
      <c r="S36">
        <v>1</v>
      </c>
      <c r="T36">
        <v>3</v>
      </c>
      <c r="U36" s="138" t="s">
        <v>855</v>
      </c>
      <c r="X36" t="str">
        <f t="shared" si="0"/>
        <v/>
      </c>
      <c r="Y36" t="str">
        <f t="shared" si="1"/>
        <v/>
      </c>
    </row>
    <row r="37" spans="1:25" x14ac:dyDescent="0.25">
      <c r="A37" s="138">
        <v>146</v>
      </c>
      <c r="B37">
        <v>82</v>
      </c>
      <c r="C37" s="138">
        <v>26261161</v>
      </c>
      <c r="D37">
        <v>26</v>
      </c>
      <c r="E37">
        <v>26</v>
      </c>
      <c r="F37">
        <v>1</v>
      </c>
      <c r="G37">
        <v>161</v>
      </c>
      <c r="H37" s="374" t="s">
        <v>846</v>
      </c>
      <c r="I37" s="376">
        <v>46172</v>
      </c>
      <c r="J37" t="s">
        <v>2105</v>
      </c>
      <c r="K37" s="375">
        <v>47</v>
      </c>
      <c r="L37" s="385">
        <v>47</v>
      </c>
      <c r="M37" s="375" t="s">
        <v>2129</v>
      </c>
      <c r="N37" s="138" t="s">
        <v>2130</v>
      </c>
      <c r="O37" s="375"/>
      <c r="P37" s="375"/>
      <c r="R37" s="138" t="s">
        <v>2131</v>
      </c>
      <c r="S37">
        <v>6</v>
      </c>
      <c r="T37">
        <v>3</v>
      </c>
      <c r="U37" s="138" t="s">
        <v>855</v>
      </c>
      <c r="X37" t="str">
        <f t="shared" si="0"/>
        <v/>
      </c>
      <c r="Y37" t="str">
        <f t="shared" si="1"/>
        <v/>
      </c>
    </row>
    <row r="38" spans="1:25" x14ac:dyDescent="0.25">
      <c r="A38" s="138">
        <v>148</v>
      </c>
      <c r="B38">
        <v>85</v>
      </c>
      <c r="C38" s="138">
        <v>26261163</v>
      </c>
      <c r="D38">
        <v>26</v>
      </c>
      <c r="E38">
        <v>26</v>
      </c>
      <c r="F38">
        <v>1</v>
      </c>
      <c r="G38" s="379">
        <v>163</v>
      </c>
      <c r="H38" s="374" t="s">
        <v>846</v>
      </c>
      <c r="I38" s="378">
        <v>46291</v>
      </c>
      <c r="J38" t="s">
        <v>2132</v>
      </c>
      <c r="K38" s="375" t="s">
        <v>846</v>
      </c>
      <c r="L38" s="385" t="s">
        <v>846</v>
      </c>
      <c r="M38" s="375" t="s">
        <v>2133</v>
      </c>
      <c r="N38" s="138" t="s">
        <v>2134</v>
      </c>
      <c r="O38" s="375">
        <v>262030</v>
      </c>
      <c r="P38" s="375">
        <v>3</v>
      </c>
      <c r="Q38" t="s">
        <v>849</v>
      </c>
      <c r="R38" s="138" t="s">
        <v>1719</v>
      </c>
      <c r="S38">
        <v>6</v>
      </c>
      <c r="T38">
        <v>3</v>
      </c>
      <c r="U38" s="138" t="s">
        <v>855</v>
      </c>
      <c r="X38" t="str">
        <f t="shared" si="0"/>
        <v/>
      </c>
      <c r="Y38" t="str">
        <f t="shared" si="1"/>
        <v/>
      </c>
    </row>
    <row r="39" spans="1:25" x14ac:dyDescent="0.25">
      <c r="A39" s="138">
        <v>151</v>
      </c>
      <c r="C39" s="138">
        <v>26261800</v>
      </c>
      <c r="D39">
        <v>26</v>
      </c>
      <c r="E39">
        <v>26</v>
      </c>
      <c r="F39">
        <v>1</v>
      </c>
      <c r="G39" s="379">
        <v>800</v>
      </c>
      <c r="H39" s="374" t="s">
        <v>846</v>
      </c>
      <c r="I39" s="378">
        <v>46333</v>
      </c>
      <c r="J39" t="s">
        <v>2135</v>
      </c>
      <c r="K39" s="375">
        <v>37</v>
      </c>
      <c r="L39" s="385">
        <v>37</v>
      </c>
      <c r="M39" s="375" t="s">
        <v>2136</v>
      </c>
      <c r="N39" s="138" t="s">
        <v>1963</v>
      </c>
      <c r="O39" s="375"/>
      <c r="P39" s="375"/>
      <c r="R39" s="138" t="s">
        <v>1723</v>
      </c>
      <c r="S39">
        <v>6</v>
      </c>
      <c r="T39">
        <v>3</v>
      </c>
      <c r="U39" s="138" t="s">
        <v>855</v>
      </c>
      <c r="X39" t="str">
        <f t="shared" si="0"/>
        <v/>
      </c>
      <c r="Y39" t="str">
        <f t="shared" si="1"/>
        <v/>
      </c>
    </row>
    <row r="40" spans="1:25" x14ac:dyDescent="0.25">
      <c r="A40" s="138">
        <v>162</v>
      </c>
      <c r="B40">
        <v>93</v>
      </c>
      <c r="C40" s="138">
        <v>26261200</v>
      </c>
      <c r="D40">
        <v>26</v>
      </c>
      <c r="E40">
        <v>26</v>
      </c>
      <c r="F40">
        <v>1</v>
      </c>
      <c r="G40" s="379">
        <v>200</v>
      </c>
      <c r="H40" s="374" t="s">
        <v>846</v>
      </c>
      <c r="I40" s="378">
        <v>46263</v>
      </c>
      <c r="J40" t="s">
        <v>2128</v>
      </c>
      <c r="K40" s="375">
        <v>67</v>
      </c>
      <c r="L40" s="385">
        <v>67</v>
      </c>
      <c r="M40" s="375" t="s">
        <v>1730</v>
      </c>
      <c r="N40" s="138" t="s">
        <v>1964</v>
      </c>
      <c r="O40" s="375">
        <v>262030</v>
      </c>
      <c r="P40" s="375">
        <v>3</v>
      </c>
      <c r="Q40" t="s">
        <v>849</v>
      </c>
      <c r="R40" s="138" t="s">
        <v>1719</v>
      </c>
      <c r="S40">
        <v>1</v>
      </c>
      <c r="T40">
        <v>4</v>
      </c>
      <c r="U40" s="138" t="s">
        <v>857</v>
      </c>
      <c r="X40" t="str">
        <f t="shared" si="0"/>
        <v/>
      </c>
      <c r="Y40" t="str">
        <f t="shared" si="1"/>
        <v/>
      </c>
    </row>
    <row r="41" spans="1:25" x14ac:dyDescent="0.25">
      <c r="A41" s="138">
        <v>163</v>
      </c>
      <c r="B41">
        <v>94</v>
      </c>
      <c r="C41" s="138">
        <v>26261201</v>
      </c>
      <c r="D41">
        <v>26</v>
      </c>
      <c r="E41">
        <v>26</v>
      </c>
      <c r="F41">
        <v>1</v>
      </c>
      <c r="G41" s="379">
        <v>201</v>
      </c>
      <c r="H41" s="374" t="s">
        <v>846</v>
      </c>
      <c r="I41" s="378">
        <v>46166</v>
      </c>
      <c r="J41" t="s">
        <v>2137</v>
      </c>
      <c r="K41" s="375">
        <v>59</v>
      </c>
      <c r="L41" s="385">
        <v>59</v>
      </c>
      <c r="M41" s="375" t="s">
        <v>1731</v>
      </c>
      <c r="N41" s="138" t="s">
        <v>1965</v>
      </c>
      <c r="O41" s="375"/>
      <c r="P41" s="375"/>
      <c r="R41" s="138" t="s">
        <v>1966</v>
      </c>
      <c r="S41">
        <v>1</v>
      </c>
      <c r="T41">
        <v>4</v>
      </c>
      <c r="U41" s="138" t="s">
        <v>857</v>
      </c>
      <c r="X41" t="str">
        <f t="shared" si="0"/>
        <v/>
      </c>
      <c r="Y41" t="str">
        <f t="shared" si="1"/>
        <v/>
      </c>
    </row>
    <row r="42" spans="1:25" x14ac:dyDescent="0.25">
      <c r="A42" s="138">
        <v>164</v>
      </c>
      <c r="B42">
        <v>92</v>
      </c>
      <c r="C42" s="138">
        <v>26261202</v>
      </c>
      <c r="D42">
        <v>26</v>
      </c>
      <c r="E42">
        <v>26</v>
      </c>
      <c r="F42">
        <v>1</v>
      </c>
      <c r="G42">
        <v>202</v>
      </c>
      <c r="H42" s="374" t="s">
        <v>846</v>
      </c>
      <c r="I42" s="378">
        <v>46131</v>
      </c>
      <c r="J42" t="s">
        <v>2088</v>
      </c>
      <c r="K42" s="375">
        <v>61</v>
      </c>
      <c r="L42" s="385">
        <v>61</v>
      </c>
      <c r="M42" s="375" t="s">
        <v>1729</v>
      </c>
      <c r="N42" s="138" t="s">
        <v>1967</v>
      </c>
      <c r="O42" s="375"/>
      <c r="P42" s="375"/>
      <c r="R42" s="138" t="s">
        <v>1966</v>
      </c>
      <c r="S42">
        <v>1</v>
      </c>
      <c r="T42">
        <v>4</v>
      </c>
      <c r="U42" s="138" t="s">
        <v>857</v>
      </c>
      <c r="X42" t="str">
        <f t="shared" si="0"/>
        <v/>
      </c>
      <c r="Y42" t="str">
        <f t="shared" si="1"/>
        <v/>
      </c>
    </row>
    <row r="43" spans="1:25" x14ac:dyDescent="0.25">
      <c r="A43" s="138">
        <v>167</v>
      </c>
      <c r="B43">
        <v>91</v>
      </c>
      <c r="C43" s="138">
        <v>26261211</v>
      </c>
      <c r="D43">
        <v>26</v>
      </c>
      <c r="E43">
        <v>26</v>
      </c>
      <c r="F43">
        <v>1</v>
      </c>
      <c r="G43" s="379">
        <v>211</v>
      </c>
      <c r="H43" s="374" t="s">
        <v>846</v>
      </c>
      <c r="I43" s="378">
        <v>46185</v>
      </c>
      <c r="J43" t="s">
        <v>2138</v>
      </c>
      <c r="K43" s="375">
        <v>46</v>
      </c>
      <c r="L43" s="385">
        <v>46</v>
      </c>
      <c r="M43" s="375" t="s">
        <v>2139</v>
      </c>
      <c r="N43" s="138" t="s">
        <v>2140</v>
      </c>
      <c r="O43" s="375"/>
      <c r="P43" s="375"/>
      <c r="R43" s="138" t="s">
        <v>1966</v>
      </c>
      <c r="S43">
        <v>6</v>
      </c>
      <c r="T43">
        <v>4</v>
      </c>
      <c r="U43" s="138" t="s">
        <v>857</v>
      </c>
      <c r="X43" t="str">
        <f t="shared" si="0"/>
        <v/>
      </c>
      <c r="Y43" t="str">
        <f t="shared" si="1"/>
        <v/>
      </c>
    </row>
    <row r="44" spans="1:25" x14ac:dyDescent="0.25">
      <c r="A44" s="138">
        <v>171</v>
      </c>
      <c r="B44">
        <v>95</v>
      </c>
      <c r="C44" s="138">
        <v>26261840</v>
      </c>
      <c r="D44">
        <v>26</v>
      </c>
      <c r="E44">
        <v>26</v>
      </c>
      <c r="F44">
        <v>1</v>
      </c>
      <c r="G44" s="379">
        <v>840</v>
      </c>
      <c r="H44" s="374" t="s">
        <v>846</v>
      </c>
      <c r="I44" s="378">
        <v>46355</v>
      </c>
      <c r="J44" t="s">
        <v>2141</v>
      </c>
      <c r="K44" s="375">
        <v>42</v>
      </c>
      <c r="L44" s="385">
        <v>42</v>
      </c>
      <c r="M44" s="375" t="s">
        <v>1732</v>
      </c>
      <c r="N44" s="138" t="s">
        <v>160</v>
      </c>
      <c r="O44" s="375"/>
      <c r="P44" s="375"/>
      <c r="R44" s="138" t="s">
        <v>1968</v>
      </c>
      <c r="S44">
        <v>1</v>
      </c>
      <c r="T44">
        <v>4</v>
      </c>
      <c r="U44" s="138" t="s">
        <v>857</v>
      </c>
      <c r="X44" t="str">
        <f t="shared" si="0"/>
        <v/>
      </c>
      <c r="Y44" t="str">
        <f t="shared" si="1"/>
        <v/>
      </c>
    </row>
    <row r="45" spans="1:25" x14ac:dyDescent="0.25">
      <c r="A45" s="138">
        <v>185</v>
      </c>
      <c r="B45">
        <v>101</v>
      </c>
      <c r="C45" s="138">
        <v>26261261</v>
      </c>
      <c r="D45">
        <v>26</v>
      </c>
      <c r="E45">
        <v>26</v>
      </c>
      <c r="F45">
        <v>1</v>
      </c>
      <c r="G45" s="380">
        <v>261</v>
      </c>
      <c r="H45" s="374" t="s">
        <v>846</v>
      </c>
      <c r="I45" s="378">
        <v>46158</v>
      </c>
      <c r="J45" t="s">
        <v>2142</v>
      </c>
      <c r="K45" s="377">
        <v>50</v>
      </c>
      <c r="L45" s="386">
        <v>50</v>
      </c>
      <c r="M45" s="375" t="s">
        <v>2143</v>
      </c>
      <c r="N45" s="138" t="s">
        <v>2144</v>
      </c>
      <c r="O45" s="375"/>
      <c r="P45" s="375"/>
      <c r="R45" s="138" t="s">
        <v>1969</v>
      </c>
      <c r="S45">
        <v>6</v>
      </c>
      <c r="T45">
        <v>5</v>
      </c>
      <c r="U45" s="138" t="s">
        <v>858</v>
      </c>
      <c r="X45" t="str">
        <f t="shared" si="0"/>
        <v/>
      </c>
      <c r="Y45" t="str">
        <f t="shared" si="1"/>
        <v/>
      </c>
    </row>
    <row r="46" spans="1:25" hidden="1" x14ac:dyDescent="0.25">
      <c r="A46" s="138">
        <v>191</v>
      </c>
      <c r="B46">
        <v>103</v>
      </c>
      <c r="C46" s="138">
        <v>26261860</v>
      </c>
      <c r="D46">
        <v>26</v>
      </c>
      <c r="E46">
        <v>26</v>
      </c>
      <c r="F46">
        <v>1</v>
      </c>
      <c r="G46" s="379">
        <v>860</v>
      </c>
      <c r="H46" s="374" t="s">
        <v>846</v>
      </c>
      <c r="I46" s="378">
        <v>46307</v>
      </c>
      <c r="J46" t="s">
        <v>2145</v>
      </c>
      <c r="K46" s="375" t="s">
        <v>846</v>
      </c>
      <c r="L46" s="385" t="s">
        <v>846</v>
      </c>
      <c r="M46" s="375" t="s">
        <v>1733</v>
      </c>
      <c r="N46" s="138" t="s">
        <v>1970</v>
      </c>
      <c r="O46" s="375"/>
      <c r="P46" s="375"/>
      <c r="R46" s="138" t="s">
        <v>2146</v>
      </c>
      <c r="S46">
        <v>1</v>
      </c>
      <c r="T46">
        <v>5</v>
      </c>
      <c r="U46" s="138" t="s">
        <v>858</v>
      </c>
      <c r="X46" t="str">
        <f t="shared" si="0"/>
        <v/>
      </c>
      <c r="Y46" t="str">
        <f t="shared" si="1"/>
        <v/>
      </c>
    </row>
    <row r="47" spans="1:25" x14ac:dyDescent="0.25">
      <c r="A47" s="138">
        <v>192</v>
      </c>
      <c r="B47">
        <v>105</v>
      </c>
      <c r="C47" s="138">
        <v>26261861</v>
      </c>
      <c r="D47">
        <v>26</v>
      </c>
      <c r="E47">
        <v>26</v>
      </c>
      <c r="F47">
        <v>1</v>
      </c>
      <c r="G47" s="379">
        <v>861</v>
      </c>
      <c r="H47" s="374" t="s">
        <v>846</v>
      </c>
      <c r="I47" s="378">
        <v>46341</v>
      </c>
      <c r="J47" t="s">
        <v>2147</v>
      </c>
      <c r="K47" s="375">
        <v>80</v>
      </c>
      <c r="L47" s="385">
        <v>80</v>
      </c>
      <c r="M47" s="377" t="s">
        <v>1734</v>
      </c>
      <c r="N47" s="138" t="s">
        <v>161</v>
      </c>
      <c r="O47" s="375"/>
      <c r="P47" s="375"/>
      <c r="R47" s="138" t="s">
        <v>1971</v>
      </c>
      <c r="S47">
        <v>1</v>
      </c>
      <c r="T47">
        <v>5</v>
      </c>
      <c r="U47" s="138" t="s">
        <v>858</v>
      </c>
      <c r="X47" t="str">
        <f t="shared" si="0"/>
        <v/>
      </c>
      <c r="Y47" t="str">
        <f t="shared" si="1"/>
        <v/>
      </c>
    </row>
    <row r="48" spans="1:25" x14ac:dyDescent="0.25">
      <c r="A48" s="138">
        <v>193</v>
      </c>
      <c r="C48" s="138">
        <v>26261862</v>
      </c>
      <c r="D48">
        <v>26</v>
      </c>
      <c r="E48">
        <v>26</v>
      </c>
      <c r="F48">
        <v>1</v>
      </c>
      <c r="G48" s="379">
        <v>862</v>
      </c>
      <c r="H48" s="374" t="s">
        <v>846</v>
      </c>
      <c r="I48" s="378">
        <v>46333</v>
      </c>
      <c r="J48" t="s">
        <v>2135</v>
      </c>
      <c r="K48" s="375">
        <v>36</v>
      </c>
      <c r="L48" s="385">
        <v>36</v>
      </c>
      <c r="M48" s="375" t="s">
        <v>1972</v>
      </c>
      <c r="N48" s="138" t="s">
        <v>1973</v>
      </c>
      <c r="O48" s="375"/>
      <c r="P48" s="375"/>
      <c r="R48" s="138" t="s">
        <v>1971</v>
      </c>
      <c r="S48">
        <v>6</v>
      </c>
      <c r="T48">
        <v>5</v>
      </c>
      <c r="U48" s="138" t="s">
        <v>858</v>
      </c>
      <c r="X48" t="str">
        <f t="shared" si="0"/>
        <v/>
      </c>
      <c r="Y48" t="str">
        <f t="shared" si="1"/>
        <v/>
      </c>
    </row>
    <row r="49" spans="1:25" x14ac:dyDescent="0.25">
      <c r="A49" s="138">
        <v>201</v>
      </c>
      <c r="B49">
        <v>113</v>
      </c>
      <c r="C49" s="138">
        <v>26261300</v>
      </c>
      <c r="D49">
        <v>26</v>
      </c>
      <c r="E49">
        <v>26</v>
      </c>
      <c r="F49">
        <v>1</v>
      </c>
      <c r="G49" s="379">
        <v>300</v>
      </c>
      <c r="H49" s="374" t="s">
        <v>846</v>
      </c>
      <c r="I49" s="378">
        <v>46270</v>
      </c>
      <c r="J49" t="s">
        <v>2090</v>
      </c>
      <c r="K49" s="375">
        <v>59</v>
      </c>
      <c r="L49" s="385">
        <v>59</v>
      </c>
      <c r="M49" s="375" t="s">
        <v>1738</v>
      </c>
      <c r="N49" s="138" t="s">
        <v>861</v>
      </c>
      <c r="O49" s="375">
        <v>263080</v>
      </c>
      <c r="P49" s="375">
        <v>6</v>
      </c>
      <c r="Q49" t="s">
        <v>1592</v>
      </c>
      <c r="R49" s="138" t="s">
        <v>2113</v>
      </c>
      <c r="S49">
        <v>1</v>
      </c>
      <c r="T49">
        <v>6</v>
      </c>
      <c r="U49" s="138" t="s">
        <v>859</v>
      </c>
      <c r="X49" t="str">
        <f t="shared" si="0"/>
        <v/>
      </c>
      <c r="Y49" t="str">
        <f t="shared" si="1"/>
        <v/>
      </c>
    </row>
    <row r="50" spans="1:25" hidden="1" x14ac:dyDescent="0.25">
      <c r="A50" s="138">
        <v>202</v>
      </c>
      <c r="B50">
        <v>114</v>
      </c>
      <c r="C50" s="138">
        <v>26261300</v>
      </c>
      <c r="D50">
        <v>26</v>
      </c>
      <c r="E50">
        <v>26</v>
      </c>
      <c r="F50">
        <v>1</v>
      </c>
      <c r="G50" s="379">
        <v>300</v>
      </c>
      <c r="H50" s="374" t="s">
        <v>846</v>
      </c>
      <c r="I50" s="378">
        <v>46271</v>
      </c>
      <c r="J50" t="s">
        <v>2148</v>
      </c>
      <c r="K50" s="375">
        <v>59</v>
      </c>
      <c r="L50" s="385">
        <v>59</v>
      </c>
      <c r="M50" s="375" t="s">
        <v>1738</v>
      </c>
      <c r="N50" s="138" t="s">
        <v>861</v>
      </c>
      <c r="O50" s="375">
        <v>263080</v>
      </c>
      <c r="P50" s="375">
        <v>6</v>
      </c>
      <c r="Q50" t="s">
        <v>1592</v>
      </c>
      <c r="R50" s="138" t="s">
        <v>2113</v>
      </c>
      <c r="S50">
        <v>1</v>
      </c>
      <c r="T50">
        <v>6</v>
      </c>
      <c r="U50" s="138" t="s">
        <v>859</v>
      </c>
      <c r="X50" t="str">
        <f t="shared" si="0"/>
        <v>##</v>
      </c>
      <c r="Y50" t="str">
        <f t="shared" si="1"/>
        <v/>
      </c>
    </row>
    <row r="51" spans="1:25" x14ac:dyDescent="0.25">
      <c r="A51" s="138">
        <v>203</v>
      </c>
      <c r="B51">
        <v>115</v>
      </c>
      <c r="C51" s="138">
        <v>26261301</v>
      </c>
      <c r="D51">
        <v>26</v>
      </c>
      <c r="E51">
        <v>26</v>
      </c>
      <c r="F51">
        <v>1</v>
      </c>
      <c r="G51" s="379">
        <v>301</v>
      </c>
      <c r="H51" s="374" t="s">
        <v>846</v>
      </c>
      <c r="I51" s="378">
        <v>46208</v>
      </c>
      <c r="J51" t="s">
        <v>2149</v>
      </c>
      <c r="K51" s="375">
        <v>6</v>
      </c>
      <c r="L51" s="385">
        <v>6</v>
      </c>
      <c r="M51" s="375" t="s">
        <v>1974</v>
      </c>
      <c r="N51" s="138" t="s">
        <v>1975</v>
      </c>
      <c r="O51" s="375">
        <v>263080</v>
      </c>
      <c r="P51" s="375">
        <v>6</v>
      </c>
      <c r="Q51" t="s">
        <v>1592</v>
      </c>
      <c r="R51" s="138" t="s">
        <v>2113</v>
      </c>
      <c r="S51">
        <v>1</v>
      </c>
      <c r="T51">
        <v>6</v>
      </c>
      <c r="U51" s="138" t="s">
        <v>859</v>
      </c>
      <c r="X51" t="str">
        <f t="shared" si="0"/>
        <v/>
      </c>
      <c r="Y51" t="str">
        <f t="shared" si="1"/>
        <v/>
      </c>
    </row>
    <row r="52" spans="1:25" x14ac:dyDescent="0.25">
      <c r="A52" s="138">
        <v>204</v>
      </c>
      <c r="B52">
        <v>117</v>
      </c>
      <c r="C52" s="138">
        <v>26261302</v>
      </c>
      <c r="D52">
        <v>26</v>
      </c>
      <c r="E52">
        <v>26</v>
      </c>
      <c r="F52">
        <v>1</v>
      </c>
      <c r="G52" s="379">
        <v>302</v>
      </c>
      <c r="H52" s="374" t="s">
        <v>846</v>
      </c>
      <c r="I52" s="376">
        <v>46131</v>
      </c>
      <c r="J52" t="s">
        <v>2088</v>
      </c>
      <c r="K52" s="375">
        <v>1</v>
      </c>
      <c r="L52" s="385">
        <v>1</v>
      </c>
      <c r="M52" s="375" t="s">
        <v>1976</v>
      </c>
      <c r="N52" s="138" t="s">
        <v>1977</v>
      </c>
      <c r="O52" s="375">
        <v>263080</v>
      </c>
      <c r="P52" s="375">
        <v>6</v>
      </c>
      <c r="Q52" t="s">
        <v>1592</v>
      </c>
      <c r="R52" s="138" t="s">
        <v>2113</v>
      </c>
      <c r="S52">
        <v>1</v>
      </c>
      <c r="T52">
        <v>6</v>
      </c>
      <c r="U52" s="138" t="s">
        <v>859</v>
      </c>
      <c r="X52" t="str">
        <f t="shared" si="0"/>
        <v/>
      </c>
      <c r="Y52" t="str">
        <f t="shared" si="1"/>
        <v/>
      </c>
    </row>
    <row r="53" spans="1:25" x14ac:dyDescent="0.25">
      <c r="A53" s="138">
        <v>205</v>
      </c>
      <c r="B53">
        <v>118</v>
      </c>
      <c r="C53" s="138">
        <v>26261303</v>
      </c>
      <c r="D53">
        <v>26</v>
      </c>
      <c r="E53">
        <v>26</v>
      </c>
      <c r="F53">
        <v>1</v>
      </c>
      <c r="G53" s="379">
        <v>303</v>
      </c>
      <c r="H53" s="374" t="s">
        <v>846</v>
      </c>
      <c r="I53" s="378">
        <v>46165</v>
      </c>
      <c r="J53" t="s">
        <v>2150</v>
      </c>
      <c r="K53" s="375">
        <v>2</v>
      </c>
      <c r="L53" s="385">
        <v>2</v>
      </c>
      <c r="M53" s="375" t="s">
        <v>1976</v>
      </c>
      <c r="N53" s="138" t="s">
        <v>1977</v>
      </c>
      <c r="O53" s="375">
        <v>263080</v>
      </c>
      <c r="P53" s="375">
        <v>6</v>
      </c>
      <c r="Q53" t="s">
        <v>1592</v>
      </c>
      <c r="R53" s="138" t="s">
        <v>2113</v>
      </c>
      <c r="S53">
        <v>1</v>
      </c>
      <c r="T53">
        <v>6</v>
      </c>
      <c r="U53" s="138" t="s">
        <v>859</v>
      </c>
      <c r="X53" t="str">
        <f t="shared" si="0"/>
        <v/>
      </c>
      <c r="Y53" t="str">
        <f t="shared" si="1"/>
        <v/>
      </c>
    </row>
    <row r="54" spans="1:25" x14ac:dyDescent="0.25">
      <c r="A54" s="138">
        <v>206</v>
      </c>
      <c r="B54">
        <v>119</v>
      </c>
      <c r="C54" s="138">
        <v>26261304</v>
      </c>
      <c r="D54">
        <v>26</v>
      </c>
      <c r="E54">
        <v>26</v>
      </c>
      <c r="F54">
        <v>1</v>
      </c>
      <c r="G54" s="379">
        <v>304</v>
      </c>
      <c r="H54" s="374" t="s">
        <v>846</v>
      </c>
      <c r="I54" s="378">
        <v>46329</v>
      </c>
      <c r="J54" t="s">
        <v>2151</v>
      </c>
      <c r="K54" s="375">
        <v>3</v>
      </c>
      <c r="L54" s="385">
        <v>3</v>
      </c>
      <c r="M54" s="375" t="s">
        <v>1976</v>
      </c>
      <c r="N54" s="138" t="s">
        <v>1977</v>
      </c>
      <c r="O54" s="375">
        <v>263080</v>
      </c>
      <c r="P54" s="375">
        <v>6</v>
      </c>
      <c r="Q54" t="s">
        <v>1592</v>
      </c>
      <c r="R54" s="138" t="s">
        <v>2113</v>
      </c>
      <c r="S54">
        <v>1</v>
      </c>
      <c r="T54">
        <v>6</v>
      </c>
      <c r="U54" s="138" t="s">
        <v>859</v>
      </c>
      <c r="X54" t="str">
        <f t="shared" si="0"/>
        <v/>
      </c>
      <c r="Y54" t="str">
        <f t="shared" si="1"/>
        <v/>
      </c>
    </row>
    <row r="55" spans="1:25" hidden="1" x14ac:dyDescent="0.25">
      <c r="A55" s="138">
        <v>207</v>
      </c>
      <c r="B55">
        <v>120</v>
      </c>
      <c r="C55" s="138">
        <v>26261304</v>
      </c>
      <c r="D55">
        <v>26</v>
      </c>
      <c r="E55">
        <v>26</v>
      </c>
      <c r="F55">
        <v>1</v>
      </c>
      <c r="G55" s="379">
        <v>304</v>
      </c>
      <c r="H55" s="374" t="s">
        <v>846</v>
      </c>
      <c r="I55" s="378">
        <v>46330</v>
      </c>
      <c r="J55" t="s">
        <v>2152</v>
      </c>
      <c r="K55" s="375">
        <v>3</v>
      </c>
      <c r="L55" s="385">
        <v>3</v>
      </c>
      <c r="M55" s="375" t="s">
        <v>1976</v>
      </c>
      <c r="N55" s="138" t="s">
        <v>1977</v>
      </c>
      <c r="O55" s="375">
        <v>263080</v>
      </c>
      <c r="P55" s="375">
        <v>6</v>
      </c>
      <c r="Q55" t="s">
        <v>1592</v>
      </c>
      <c r="R55" s="138" t="s">
        <v>2113</v>
      </c>
      <c r="S55">
        <v>1</v>
      </c>
      <c r="T55">
        <v>6</v>
      </c>
      <c r="U55" s="138" t="s">
        <v>859</v>
      </c>
      <c r="X55" t="str">
        <f t="shared" si="0"/>
        <v>##</v>
      </c>
      <c r="Y55" t="str">
        <f t="shared" si="1"/>
        <v/>
      </c>
    </row>
    <row r="56" spans="1:25" x14ac:dyDescent="0.25">
      <c r="A56" s="138">
        <v>208</v>
      </c>
      <c r="B56">
        <v>108</v>
      </c>
      <c r="C56" s="138">
        <v>26261305</v>
      </c>
      <c r="D56">
        <v>26</v>
      </c>
      <c r="E56">
        <v>26</v>
      </c>
      <c r="F56">
        <v>1</v>
      </c>
      <c r="G56" s="379">
        <v>305</v>
      </c>
      <c r="H56" s="374" t="s">
        <v>846</v>
      </c>
      <c r="I56" s="378">
        <v>46466</v>
      </c>
      <c r="J56" t="s">
        <v>2153</v>
      </c>
      <c r="K56" s="375">
        <v>4</v>
      </c>
      <c r="L56" s="385">
        <v>4</v>
      </c>
      <c r="M56" s="375" t="s">
        <v>1976</v>
      </c>
      <c r="N56" s="138" t="s">
        <v>1977</v>
      </c>
      <c r="O56" s="375">
        <v>263080</v>
      </c>
      <c r="P56" s="375">
        <v>6</v>
      </c>
      <c r="Q56" t="s">
        <v>1592</v>
      </c>
      <c r="R56" s="138" t="s">
        <v>2113</v>
      </c>
      <c r="S56">
        <v>1</v>
      </c>
      <c r="T56">
        <v>6</v>
      </c>
      <c r="U56" s="138" t="s">
        <v>859</v>
      </c>
      <c r="X56" t="str">
        <f t="shared" si="0"/>
        <v/>
      </c>
      <c r="Y56" t="str">
        <f t="shared" si="1"/>
        <v/>
      </c>
    </row>
    <row r="57" spans="1:25" x14ac:dyDescent="0.25">
      <c r="A57" s="138">
        <v>209</v>
      </c>
      <c r="B57">
        <v>109</v>
      </c>
      <c r="C57" s="138">
        <v>26261306</v>
      </c>
      <c r="D57">
        <v>26</v>
      </c>
      <c r="E57">
        <v>26</v>
      </c>
      <c r="F57">
        <v>1</v>
      </c>
      <c r="G57">
        <v>306</v>
      </c>
      <c r="H57" s="374" t="s">
        <v>846</v>
      </c>
      <c r="I57" s="378">
        <v>46277</v>
      </c>
      <c r="J57" t="s">
        <v>2154</v>
      </c>
      <c r="K57" s="375">
        <v>1</v>
      </c>
      <c r="L57" s="385">
        <v>1</v>
      </c>
      <c r="M57" s="375" t="s">
        <v>1735</v>
      </c>
      <c r="N57" s="138" t="s">
        <v>1736</v>
      </c>
      <c r="O57" s="375">
        <v>263080</v>
      </c>
      <c r="P57" s="375">
        <v>6</v>
      </c>
      <c r="Q57" t="s">
        <v>1592</v>
      </c>
      <c r="R57" s="138" t="s">
        <v>2113</v>
      </c>
      <c r="S57">
        <v>1</v>
      </c>
      <c r="T57">
        <v>6</v>
      </c>
      <c r="U57" s="138" t="s">
        <v>859</v>
      </c>
      <c r="X57" t="str">
        <f t="shared" si="0"/>
        <v/>
      </c>
      <c r="Y57" t="str">
        <f t="shared" si="1"/>
        <v/>
      </c>
    </row>
    <row r="58" spans="1:25" x14ac:dyDescent="0.25">
      <c r="A58" s="138">
        <v>210</v>
      </c>
      <c r="C58" s="138">
        <v>26261307</v>
      </c>
      <c r="D58">
        <v>26</v>
      </c>
      <c r="E58">
        <v>26</v>
      </c>
      <c r="F58">
        <v>1</v>
      </c>
      <c r="G58" s="379">
        <v>307</v>
      </c>
      <c r="H58" s="374" t="s">
        <v>846</v>
      </c>
      <c r="I58" s="378">
        <v>46362</v>
      </c>
      <c r="J58" t="s">
        <v>2155</v>
      </c>
      <c r="K58" s="375">
        <v>2</v>
      </c>
      <c r="L58" s="385">
        <v>2</v>
      </c>
      <c r="M58" s="375" t="s">
        <v>1735</v>
      </c>
      <c r="N58" s="138" t="s">
        <v>1736</v>
      </c>
      <c r="O58" s="375">
        <v>263080</v>
      </c>
      <c r="P58" s="375">
        <v>6</v>
      </c>
      <c r="Q58" t="s">
        <v>1592</v>
      </c>
      <c r="R58" s="138" t="s">
        <v>2113</v>
      </c>
      <c r="U58" s="138" t="s">
        <v>859</v>
      </c>
      <c r="X58" t="str">
        <f t="shared" si="0"/>
        <v/>
      </c>
      <c r="Y58" t="str">
        <f t="shared" si="1"/>
        <v/>
      </c>
    </row>
    <row r="59" spans="1:25" x14ac:dyDescent="0.25">
      <c r="A59" s="138">
        <v>211</v>
      </c>
      <c r="B59">
        <v>106</v>
      </c>
      <c r="C59" s="138">
        <v>26261311</v>
      </c>
      <c r="D59">
        <v>26</v>
      </c>
      <c r="E59">
        <v>26</v>
      </c>
      <c r="F59">
        <v>1</v>
      </c>
      <c r="G59" s="379">
        <v>311</v>
      </c>
      <c r="H59" s="374" t="s">
        <v>846</v>
      </c>
      <c r="I59" s="378">
        <v>46152</v>
      </c>
      <c r="J59" t="s">
        <v>2089</v>
      </c>
      <c r="K59" s="375" t="s">
        <v>846</v>
      </c>
      <c r="L59" s="385" t="s">
        <v>846</v>
      </c>
      <c r="M59" s="375" t="s">
        <v>2156</v>
      </c>
      <c r="N59" s="138" t="s">
        <v>2157</v>
      </c>
      <c r="O59" s="375">
        <v>263080</v>
      </c>
      <c r="P59" s="375">
        <v>6</v>
      </c>
      <c r="Q59" t="s">
        <v>1592</v>
      </c>
      <c r="R59" s="138" t="s">
        <v>2113</v>
      </c>
      <c r="S59">
        <v>6</v>
      </c>
      <c r="T59">
        <v>6</v>
      </c>
      <c r="U59" s="138" t="s">
        <v>859</v>
      </c>
      <c r="X59" t="str">
        <f t="shared" si="0"/>
        <v/>
      </c>
      <c r="Y59" t="str">
        <f t="shared" si="1"/>
        <v/>
      </c>
    </row>
    <row r="60" spans="1:25" x14ac:dyDescent="0.25">
      <c r="A60" s="138">
        <v>212</v>
      </c>
      <c r="B60">
        <v>111</v>
      </c>
      <c r="C60" s="138">
        <v>26261312</v>
      </c>
      <c r="D60">
        <v>26</v>
      </c>
      <c r="E60">
        <v>26</v>
      </c>
      <c r="F60">
        <v>1</v>
      </c>
      <c r="G60" s="379">
        <v>312</v>
      </c>
      <c r="H60" s="374" t="s">
        <v>846</v>
      </c>
      <c r="I60" s="378">
        <v>46180</v>
      </c>
      <c r="J60" t="s">
        <v>2158</v>
      </c>
      <c r="K60" s="375">
        <v>42</v>
      </c>
      <c r="L60" s="385">
        <v>42</v>
      </c>
      <c r="M60" s="375" t="s">
        <v>2159</v>
      </c>
      <c r="N60" s="138" t="s">
        <v>2160</v>
      </c>
      <c r="O60" s="375">
        <v>263080</v>
      </c>
      <c r="P60" s="375">
        <v>6</v>
      </c>
      <c r="Q60" t="s">
        <v>1592</v>
      </c>
      <c r="R60" s="138" t="s">
        <v>2113</v>
      </c>
      <c r="S60">
        <v>6</v>
      </c>
      <c r="T60">
        <v>6</v>
      </c>
      <c r="U60" s="138" t="s">
        <v>859</v>
      </c>
      <c r="X60" t="str">
        <f t="shared" si="0"/>
        <v/>
      </c>
      <c r="Y60" t="str">
        <f t="shared" si="1"/>
        <v/>
      </c>
    </row>
    <row r="61" spans="1:25" x14ac:dyDescent="0.25">
      <c r="A61" s="138">
        <v>213</v>
      </c>
      <c r="B61">
        <v>116</v>
      </c>
      <c r="C61" s="138">
        <v>26261313</v>
      </c>
      <c r="D61">
        <v>26</v>
      </c>
      <c r="E61">
        <v>26</v>
      </c>
      <c r="F61">
        <v>1</v>
      </c>
      <c r="G61" s="379">
        <v>313</v>
      </c>
      <c r="H61" s="374" t="s">
        <v>846</v>
      </c>
      <c r="I61" s="378">
        <v>46229</v>
      </c>
      <c r="J61" t="s">
        <v>2161</v>
      </c>
      <c r="K61" s="375">
        <v>6</v>
      </c>
      <c r="L61" s="385">
        <v>6</v>
      </c>
      <c r="M61" s="375" t="s">
        <v>2162</v>
      </c>
      <c r="N61" s="138" t="s">
        <v>2163</v>
      </c>
      <c r="O61" s="375">
        <v>263080</v>
      </c>
      <c r="P61" s="375">
        <v>6</v>
      </c>
      <c r="Q61" t="s">
        <v>1592</v>
      </c>
      <c r="R61" s="138" t="s">
        <v>2113</v>
      </c>
      <c r="S61">
        <v>1</v>
      </c>
      <c r="T61">
        <v>6</v>
      </c>
      <c r="U61" s="138" t="s">
        <v>859</v>
      </c>
      <c r="X61" t="str">
        <f t="shared" si="0"/>
        <v/>
      </c>
      <c r="Y61" t="str">
        <f t="shared" si="1"/>
        <v/>
      </c>
    </row>
    <row r="62" spans="1:25" x14ac:dyDescent="0.25">
      <c r="A62" s="138">
        <v>214</v>
      </c>
      <c r="B62">
        <v>110</v>
      </c>
      <c r="C62" s="138">
        <v>26261314</v>
      </c>
      <c r="D62">
        <v>26</v>
      </c>
      <c r="E62">
        <v>26</v>
      </c>
      <c r="F62">
        <v>1</v>
      </c>
      <c r="G62" s="379">
        <v>314</v>
      </c>
      <c r="H62" s="374" t="s">
        <v>846</v>
      </c>
      <c r="I62" s="378">
        <v>46271</v>
      </c>
      <c r="J62" t="s">
        <v>2164</v>
      </c>
      <c r="K62" s="375" t="s">
        <v>846</v>
      </c>
      <c r="M62" s="375" t="s">
        <v>2165</v>
      </c>
      <c r="N62" s="138" t="s">
        <v>2166</v>
      </c>
      <c r="O62" s="375">
        <v>263080</v>
      </c>
      <c r="P62" s="375">
        <v>6</v>
      </c>
      <c r="Q62" t="s">
        <v>1592</v>
      </c>
      <c r="R62" s="138" t="s">
        <v>2113</v>
      </c>
      <c r="S62">
        <v>6</v>
      </c>
      <c r="T62">
        <v>6</v>
      </c>
      <c r="U62" s="138" t="s">
        <v>859</v>
      </c>
      <c r="X62" t="str">
        <f t="shared" si="0"/>
        <v/>
      </c>
      <c r="Y62" t="str">
        <f t="shared" si="1"/>
        <v/>
      </c>
    </row>
    <row r="63" spans="1:25" x14ac:dyDescent="0.25">
      <c r="A63" s="138">
        <v>216</v>
      </c>
      <c r="B63">
        <v>112</v>
      </c>
      <c r="C63" s="138">
        <v>26261880</v>
      </c>
      <c r="D63">
        <v>26</v>
      </c>
      <c r="E63">
        <v>26</v>
      </c>
      <c r="F63">
        <v>1</v>
      </c>
      <c r="G63" s="379">
        <v>880</v>
      </c>
      <c r="H63" s="374" t="s">
        <v>846</v>
      </c>
      <c r="I63" s="378">
        <v>46285</v>
      </c>
      <c r="J63" t="s">
        <v>2167</v>
      </c>
      <c r="K63" s="377">
        <v>24</v>
      </c>
      <c r="L63" s="386">
        <v>24</v>
      </c>
      <c r="M63" s="377" t="s">
        <v>1737</v>
      </c>
      <c r="N63" s="138" t="s">
        <v>1978</v>
      </c>
      <c r="O63" s="375"/>
      <c r="P63" s="375"/>
      <c r="R63" s="138" t="s">
        <v>1979</v>
      </c>
      <c r="S63">
        <v>1</v>
      </c>
      <c r="T63">
        <v>6</v>
      </c>
      <c r="U63" s="138" t="s">
        <v>859</v>
      </c>
      <c r="X63" t="str">
        <f t="shared" si="0"/>
        <v/>
      </c>
      <c r="Y63" t="str">
        <f t="shared" si="1"/>
        <v/>
      </c>
    </row>
    <row r="64" spans="1:25" x14ac:dyDescent="0.25">
      <c r="A64" s="138">
        <v>218</v>
      </c>
      <c r="C64" s="138">
        <v>26261882</v>
      </c>
      <c r="D64">
        <v>26</v>
      </c>
      <c r="E64">
        <v>26</v>
      </c>
      <c r="F64">
        <v>1</v>
      </c>
      <c r="G64" s="379">
        <v>882</v>
      </c>
      <c r="H64" s="374" t="s">
        <v>846</v>
      </c>
      <c r="I64" s="378">
        <v>46362</v>
      </c>
      <c r="J64" t="s">
        <v>2155</v>
      </c>
      <c r="K64" s="375">
        <v>27</v>
      </c>
      <c r="L64" s="385">
        <v>27</v>
      </c>
      <c r="M64" s="375" t="s">
        <v>2168</v>
      </c>
      <c r="N64" s="138" t="s">
        <v>1980</v>
      </c>
      <c r="O64" s="375">
        <v>263080</v>
      </c>
      <c r="P64" s="375">
        <v>6</v>
      </c>
      <c r="Q64" t="s">
        <v>1592</v>
      </c>
      <c r="R64" s="138" t="s">
        <v>2113</v>
      </c>
      <c r="S64">
        <v>6</v>
      </c>
      <c r="T64">
        <v>6</v>
      </c>
      <c r="U64" s="138" t="s">
        <v>859</v>
      </c>
      <c r="X64" t="str">
        <f t="shared" si="0"/>
        <v/>
      </c>
      <c r="Y64" t="str">
        <f t="shared" si="1"/>
        <v/>
      </c>
    </row>
    <row r="65" spans="1:25" x14ac:dyDescent="0.25">
      <c r="A65" s="138">
        <v>221</v>
      </c>
      <c r="B65">
        <v>122</v>
      </c>
      <c r="C65" s="138">
        <v>26261350</v>
      </c>
      <c r="D65">
        <v>26</v>
      </c>
      <c r="E65">
        <v>26</v>
      </c>
      <c r="F65">
        <v>1</v>
      </c>
      <c r="G65">
        <v>350</v>
      </c>
      <c r="H65" s="374" t="s">
        <v>846</v>
      </c>
      <c r="I65" s="378">
        <v>46257</v>
      </c>
      <c r="J65" t="s">
        <v>2169</v>
      </c>
      <c r="K65" s="375">
        <v>61</v>
      </c>
      <c r="L65" s="385">
        <v>61</v>
      </c>
      <c r="M65" s="375" t="s">
        <v>1981</v>
      </c>
      <c r="N65" s="138" t="s">
        <v>1982</v>
      </c>
      <c r="O65" s="375">
        <v>263080</v>
      </c>
      <c r="P65" s="375">
        <v>6</v>
      </c>
      <c r="Q65" t="s">
        <v>1592</v>
      </c>
      <c r="R65" s="138" t="s">
        <v>1592</v>
      </c>
      <c r="S65">
        <v>1</v>
      </c>
      <c r="T65">
        <v>7</v>
      </c>
      <c r="U65" s="138" t="s">
        <v>862</v>
      </c>
      <c r="X65" t="str">
        <f t="shared" si="0"/>
        <v/>
      </c>
      <c r="Y65" t="str">
        <f t="shared" si="1"/>
        <v/>
      </c>
    </row>
    <row r="66" spans="1:25" x14ac:dyDescent="0.25">
      <c r="A66" s="138">
        <v>231</v>
      </c>
      <c r="B66">
        <v>123</v>
      </c>
      <c r="C66" s="138">
        <v>26261900</v>
      </c>
      <c r="D66">
        <v>26</v>
      </c>
      <c r="E66">
        <v>26</v>
      </c>
      <c r="F66">
        <v>1</v>
      </c>
      <c r="G66">
        <v>900</v>
      </c>
      <c r="H66" s="374" t="s">
        <v>846</v>
      </c>
      <c r="I66" s="378">
        <v>46320</v>
      </c>
      <c r="J66" t="s">
        <v>2125</v>
      </c>
      <c r="K66" s="375">
        <v>10</v>
      </c>
      <c r="L66" s="385">
        <v>10</v>
      </c>
      <c r="M66" s="375" t="s">
        <v>1739</v>
      </c>
      <c r="N66" s="138" t="s">
        <v>162</v>
      </c>
      <c r="O66" s="375"/>
      <c r="P66" s="375"/>
      <c r="R66" s="138" t="s">
        <v>1983</v>
      </c>
      <c r="S66">
        <v>1</v>
      </c>
      <c r="T66">
        <v>7</v>
      </c>
      <c r="U66" s="138" t="s">
        <v>862</v>
      </c>
      <c r="X66" t="str">
        <f t="shared" si="0"/>
        <v/>
      </c>
      <c r="Y66" t="str">
        <f t="shared" si="1"/>
        <v/>
      </c>
    </row>
    <row r="67" spans="1:25" x14ac:dyDescent="0.25">
      <c r="A67" s="138">
        <v>241</v>
      </c>
      <c r="B67">
        <v>131</v>
      </c>
      <c r="C67" s="138">
        <v>26261400</v>
      </c>
      <c r="D67">
        <v>26</v>
      </c>
      <c r="E67">
        <v>26</v>
      </c>
      <c r="F67">
        <v>1</v>
      </c>
      <c r="G67" s="379">
        <v>400</v>
      </c>
      <c r="H67" s="374" t="s">
        <v>846</v>
      </c>
      <c r="I67" s="378">
        <v>46172</v>
      </c>
      <c r="J67" t="s">
        <v>2105</v>
      </c>
      <c r="K67" s="375" t="s">
        <v>846</v>
      </c>
      <c r="L67" s="385" t="s">
        <v>846</v>
      </c>
      <c r="M67" s="375" t="s">
        <v>1740</v>
      </c>
      <c r="N67" s="138" t="s">
        <v>1684</v>
      </c>
      <c r="O67" s="375">
        <v>262020</v>
      </c>
      <c r="P67" s="375">
        <v>2</v>
      </c>
      <c r="Q67" t="s">
        <v>847</v>
      </c>
      <c r="R67" s="138" t="s">
        <v>1717</v>
      </c>
      <c r="S67">
        <v>1</v>
      </c>
      <c r="T67">
        <v>8</v>
      </c>
      <c r="U67" s="138" t="s">
        <v>863</v>
      </c>
      <c r="X67" t="str">
        <f t="shared" si="0"/>
        <v/>
      </c>
      <c r="Y67" t="str">
        <f t="shared" si="1"/>
        <v/>
      </c>
    </row>
    <row r="68" spans="1:25" x14ac:dyDescent="0.25">
      <c r="A68" s="138">
        <v>242</v>
      </c>
      <c r="B68">
        <v>132</v>
      </c>
      <c r="C68" s="138">
        <v>26261401</v>
      </c>
      <c r="D68">
        <v>26</v>
      </c>
      <c r="E68">
        <v>26</v>
      </c>
      <c r="F68">
        <v>1</v>
      </c>
      <c r="G68" s="379">
        <v>401</v>
      </c>
      <c r="H68" s="374" t="s">
        <v>846</v>
      </c>
      <c r="I68" s="378">
        <v>46271</v>
      </c>
      <c r="J68" t="s">
        <v>2164</v>
      </c>
      <c r="K68" s="375">
        <v>45</v>
      </c>
      <c r="L68" s="385">
        <v>45</v>
      </c>
      <c r="M68" s="375" t="s">
        <v>1741</v>
      </c>
      <c r="N68" s="138" t="s">
        <v>1984</v>
      </c>
      <c r="O68" s="375">
        <v>262020</v>
      </c>
      <c r="P68" s="375">
        <v>2</v>
      </c>
      <c r="Q68" t="s">
        <v>847</v>
      </c>
      <c r="R68" s="138" t="s">
        <v>1717</v>
      </c>
      <c r="S68">
        <v>1</v>
      </c>
      <c r="T68">
        <v>8</v>
      </c>
      <c r="U68" s="138" t="s">
        <v>863</v>
      </c>
      <c r="X68" t="str">
        <f t="shared" si="0"/>
        <v/>
      </c>
      <c r="Y68" t="str">
        <f t="shared" si="1"/>
        <v/>
      </c>
    </row>
    <row r="69" spans="1:25" x14ac:dyDescent="0.25">
      <c r="A69" s="138">
        <v>243</v>
      </c>
      <c r="B69">
        <v>133</v>
      </c>
      <c r="C69" s="138">
        <v>26261402</v>
      </c>
      <c r="D69">
        <v>26</v>
      </c>
      <c r="E69">
        <v>26</v>
      </c>
      <c r="F69">
        <v>1</v>
      </c>
      <c r="G69" s="379">
        <v>402</v>
      </c>
      <c r="H69" s="374" t="s">
        <v>846</v>
      </c>
      <c r="I69" s="376">
        <v>46123</v>
      </c>
      <c r="J69" t="s">
        <v>2170</v>
      </c>
      <c r="K69" s="375">
        <v>1</v>
      </c>
      <c r="L69" s="385">
        <v>1</v>
      </c>
      <c r="M69" s="375" t="s">
        <v>1985</v>
      </c>
      <c r="N69" s="138" t="s">
        <v>1986</v>
      </c>
      <c r="O69" s="375">
        <v>262020</v>
      </c>
      <c r="P69" s="375">
        <v>2</v>
      </c>
      <c r="Q69" t="s">
        <v>847</v>
      </c>
      <c r="R69" s="138" t="s">
        <v>1717</v>
      </c>
      <c r="S69">
        <v>1</v>
      </c>
      <c r="T69">
        <v>8</v>
      </c>
      <c r="U69" s="138" t="s">
        <v>863</v>
      </c>
      <c r="X69" t="str">
        <f t="shared" si="0"/>
        <v/>
      </c>
      <c r="Y69" t="str">
        <f t="shared" si="1"/>
        <v/>
      </c>
    </row>
    <row r="70" spans="1:25" x14ac:dyDescent="0.25">
      <c r="A70" s="138">
        <v>244</v>
      </c>
      <c r="B70">
        <v>134</v>
      </c>
      <c r="C70" s="138">
        <v>26261403</v>
      </c>
      <c r="D70">
        <v>26</v>
      </c>
      <c r="E70">
        <v>26</v>
      </c>
      <c r="F70">
        <v>1</v>
      </c>
      <c r="G70" s="379">
        <v>403</v>
      </c>
      <c r="H70" s="374" t="s">
        <v>846</v>
      </c>
      <c r="I70" s="378">
        <v>46222</v>
      </c>
      <c r="J70" t="s">
        <v>2127</v>
      </c>
      <c r="K70" s="375">
        <v>2</v>
      </c>
      <c r="L70" s="385">
        <v>2</v>
      </c>
      <c r="M70" s="375" t="s">
        <v>1985</v>
      </c>
      <c r="N70" s="138" t="s">
        <v>1986</v>
      </c>
      <c r="O70" s="375">
        <v>262020</v>
      </c>
      <c r="P70" s="375">
        <v>2</v>
      </c>
      <c r="Q70" t="s">
        <v>847</v>
      </c>
      <c r="R70" s="138" t="s">
        <v>1717</v>
      </c>
      <c r="S70">
        <v>1</v>
      </c>
      <c r="T70">
        <v>8</v>
      </c>
      <c r="U70" s="138" t="s">
        <v>863</v>
      </c>
      <c r="X70" t="str">
        <f t="shared" ref="X70:X133" si="2">IF(C70="","##",IF(C70=C69,"##",""))</f>
        <v/>
      </c>
      <c r="Y70" t="str">
        <f t="shared" ref="Y70:Y133" si="3">IF(C70="","$$$","")</f>
        <v/>
      </c>
    </row>
    <row r="71" spans="1:25" x14ac:dyDescent="0.25">
      <c r="A71" s="138">
        <v>245</v>
      </c>
      <c r="B71">
        <v>135</v>
      </c>
      <c r="C71" s="138">
        <v>26261404</v>
      </c>
      <c r="D71">
        <v>26</v>
      </c>
      <c r="E71">
        <v>26</v>
      </c>
      <c r="F71">
        <v>1</v>
      </c>
      <c r="G71" s="379">
        <v>404</v>
      </c>
      <c r="H71" s="374" t="s">
        <v>846</v>
      </c>
      <c r="I71" s="378">
        <v>46319</v>
      </c>
      <c r="J71" t="s">
        <v>2124</v>
      </c>
      <c r="K71" s="375">
        <v>3</v>
      </c>
      <c r="L71" s="385">
        <v>3</v>
      </c>
      <c r="M71" s="375" t="s">
        <v>1985</v>
      </c>
      <c r="N71" s="138" t="s">
        <v>1987</v>
      </c>
      <c r="O71" s="375">
        <v>262020</v>
      </c>
      <c r="P71" s="375">
        <v>2</v>
      </c>
      <c r="Q71" t="s">
        <v>847</v>
      </c>
      <c r="R71" s="138" t="s">
        <v>1717</v>
      </c>
      <c r="S71">
        <v>1</v>
      </c>
      <c r="T71">
        <v>8</v>
      </c>
      <c r="U71" s="138" t="s">
        <v>863</v>
      </c>
      <c r="X71" t="str">
        <f t="shared" si="2"/>
        <v/>
      </c>
      <c r="Y71" t="str">
        <f t="shared" si="3"/>
        <v/>
      </c>
    </row>
    <row r="72" spans="1:25" x14ac:dyDescent="0.25">
      <c r="A72" s="138">
        <v>246</v>
      </c>
      <c r="B72">
        <v>139</v>
      </c>
      <c r="C72" s="138">
        <v>26261405</v>
      </c>
      <c r="D72">
        <v>26</v>
      </c>
      <c r="E72">
        <v>26</v>
      </c>
      <c r="F72">
        <v>1</v>
      </c>
      <c r="G72" s="379">
        <v>405</v>
      </c>
      <c r="H72" s="374" t="s">
        <v>846</v>
      </c>
      <c r="I72" s="378">
        <v>46287</v>
      </c>
      <c r="J72" t="s">
        <v>2114</v>
      </c>
      <c r="K72" s="375" t="s">
        <v>846</v>
      </c>
      <c r="L72" s="385" t="s">
        <v>846</v>
      </c>
      <c r="M72" s="375" t="s">
        <v>1742</v>
      </c>
      <c r="N72" s="138" t="s">
        <v>1743</v>
      </c>
      <c r="O72" s="375">
        <v>262020</v>
      </c>
      <c r="P72" s="375">
        <v>2</v>
      </c>
      <c r="Q72" t="s">
        <v>847</v>
      </c>
      <c r="R72" s="138" t="s">
        <v>1717</v>
      </c>
      <c r="U72" s="138" t="s">
        <v>863</v>
      </c>
      <c r="X72" t="str">
        <f t="shared" si="2"/>
        <v/>
      </c>
      <c r="Y72" t="str">
        <f t="shared" si="3"/>
        <v/>
      </c>
    </row>
    <row r="73" spans="1:25" x14ac:dyDescent="0.25">
      <c r="A73" s="138">
        <v>249</v>
      </c>
      <c r="B73">
        <v>140</v>
      </c>
      <c r="C73" s="138">
        <v>27261411</v>
      </c>
      <c r="D73">
        <v>27</v>
      </c>
      <c r="E73">
        <v>26</v>
      </c>
      <c r="F73">
        <v>1</v>
      </c>
      <c r="G73" s="379">
        <v>411</v>
      </c>
      <c r="H73" s="374" t="s">
        <v>846</v>
      </c>
      <c r="I73" s="378">
        <v>46460</v>
      </c>
      <c r="J73" t="s">
        <v>2171</v>
      </c>
      <c r="K73" s="375" t="s">
        <v>846</v>
      </c>
      <c r="L73" s="385" t="s">
        <v>846</v>
      </c>
      <c r="M73" s="375" t="s">
        <v>1988</v>
      </c>
      <c r="N73" s="138" t="s">
        <v>1744</v>
      </c>
      <c r="O73" s="375">
        <v>262020</v>
      </c>
      <c r="P73" s="375">
        <v>2</v>
      </c>
      <c r="Q73" t="s">
        <v>847</v>
      </c>
      <c r="R73" s="138" t="s">
        <v>1717</v>
      </c>
      <c r="U73" s="138" t="s">
        <v>863</v>
      </c>
      <c r="X73" t="str">
        <f t="shared" si="2"/>
        <v/>
      </c>
      <c r="Y73" t="str">
        <f t="shared" si="3"/>
        <v/>
      </c>
    </row>
    <row r="74" spans="1:25" x14ac:dyDescent="0.25">
      <c r="A74" s="138">
        <v>261</v>
      </c>
      <c r="B74">
        <v>142</v>
      </c>
      <c r="C74" s="138">
        <v>26261450</v>
      </c>
      <c r="D74">
        <v>26</v>
      </c>
      <c r="E74">
        <v>26</v>
      </c>
      <c r="F74">
        <v>1</v>
      </c>
      <c r="G74" s="379">
        <v>450</v>
      </c>
      <c r="H74" s="374" t="s">
        <v>846</v>
      </c>
      <c r="I74" s="378">
        <v>46221</v>
      </c>
      <c r="J74" t="s">
        <v>2172</v>
      </c>
      <c r="K74" s="375">
        <v>45</v>
      </c>
      <c r="L74" s="385">
        <v>45</v>
      </c>
      <c r="M74" s="375" t="s">
        <v>1745</v>
      </c>
      <c r="N74" s="138" t="s">
        <v>1989</v>
      </c>
      <c r="O74" s="375">
        <v>262030</v>
      </c>
      <c r="P74" s="375">
        <v>3</v>
      </c>
      <c r="Q74" t="s">
        <v>849</v>
      </c>
      <c r="R74" s="138" t="s">
        <v>1719</v>
      </c>
      <c r="S74">
        <v>1</v>
      </c>
      <c r="T74">
        <v>9</v>
      </c>
      <c r="U74" s="138" t="s">
        <v>864</v>
      </c>
      <c r="X74" t="str">
        <f t="shared" si="2"/>
        <v/>
      </c>
      <c r="Y74" t="str">
        <f t="shared" si="3"/>
        <v/>
      </c>
    </row>
    <row r="75" spans="1:25" x14ac:dyDescent="0.25">
      <c r="A75" s="138">
        <v>262</v>
      </c>
      <c r="B75">
        <v>141</v>
      </c>
      <c r="C75" s="138">
        <v>26261451</v>
      </c>
      <c r="D75">
        <v>26</v>
      </c>
      <c r="E75">
        <v>26</v>
      </c>
      <c r="F75">
        <v>1</v>
      </c>
      <c r="G75">
        <v>451</v>
      </c>
      <c r="H75" s="374" t="s">
        <v>846</v>
      </c>
      <c r="I75" s="378">
        <v>46141</v>
      </c>
      <c r="J75" t="s">
        <v>2173</v>
      </c>
      <c r="K75" s="375" t="s">
        <v>846</v>
      </c>
      <c r="L75" s="385" t="s">
        <v>846</v>
      </c>
      <c r="M75" s="375" t="s">
        <v>1990</v>
      </c>
      <c r="N75" s="138" t="s">
        <v>1991</v>
      </c>
      <c r="O75" s="375">
        <v>262030</v>
      </c>
      <c r="P75" s="375">
        <v>3</v>
      </c>
      <c r="Q75" t="s">
        <v>849</v>
      </c>
      <c r="R75" s="138" t="s">
        <v>1719</v>
      </c>
      <c r="S75">
        <v>1</v>
      </c>
      <c r="T75">
        <v>9</v>
      </c>
      <c r="U75" s="138" t="s">
        <v>864</v>
      </c>
      <c r="X75" t="str">
        <f t="shared" si="2"/>
        <v/>
      </c>
      <c r="Y75" t="str">
        <f t="shared" si="3"/>
        <v/>
      </c>
    </row>
    <row r="76" spans="1:25" x14ac:dyDescent="0.25">
      <c r="A76" s="138">
        <v>263</v>
      </c>
      <c r="B76">
        <v>143</v>
      </c>
      <c r="C76" s="138">
        <v>26261452</v>
      </c>
      <c r="D76">
        <v>26</v>
      </c>
      <c r="E76">
        <v>26</v>
      </c>
      <c r="F76">
        <v>1</v>
      </c>
      <c r="G76">
        <v>452</v>
      </c>
      <c r="H76" s="374" t="s">
        <v>846</v>
      </c>
      <c r="I76" s="378">
        <v>46278</v>
      </c>
      <c r="J76" t="s">
        <v>2174</v>
      </c>
      <c r="K76" s="375" t="s">
        <v>846</v>
      </c>
      <c r="L76" s="385" t="s">
        <v>846</v>
      </c>
      <c r="M76" s="375" t="s">
        <v>1746</v>
      </c>
      <c r="N76" s="138" t="s">
        <v>1992</v>
      </c>
      <c r="O76" s="375">
        <v>262030</v>
      </c>
      <c r="P76" s="375">
        <v>3</v>
      </c>
      <c r="Q76" t="s">
        <v>849</v>
      </c>
      <c r="R76" s="138" t="s">
        <v>1719</v>
      </c>
      <c r="S76">
        <v>1</v>
      </c>
      <c r="T76">
        <v>9</v>
      </c>
      <c r="U76" s="138" t="s">
        <v>864</v>
      </c>
      <c r="X76" t="str">
        <f t="shared" si="2"/>
        <v/>
      </c>
      <c r="Y76" t="str">
        <f t="shared" si="3"/>
        <v/>
      </c>
    </row>
    <row r="77" spans="1:25" x14ac:dyDescent="0.25">
      <c r="A77" s="138">
        <v>271</v>
      </c>
      <c r="B77">
        <v>144</v>
      </c>
      <c r="C77" s="138">
        <v>26261940</v>
      </c>
      <c r="D77">
        <v>26</v>
      </c>
      <c r="E77">
        <v>26</v>
      </c>
      <c r="F77">
        <v>1</v>
      </c>
      <c r="G77">
        <v>940</v>
      </c>
      <c r="H77" s="374" t="s">
        <v>846</v>
      </c>
      <c r="I77" s="378">
        <v>46329</v>
      </c>
      <c r="J77" t="s">
        <v>2151</v>
      </c>
      <c r="K77" s="375" t="s">
        <v>846</v>
      </c>
      <c r="L77" s="385" t="s">
        <v>846</v>
      </c>
      <c r="M77" s="375" t="s">
        <v>1993</v>
      </c>
      <c r="N77" s="138" t="s">
        <v>1994</v>
      </c>
      <c r="O77" s="375">
        <v>262030</v>
      </c>
      <c r="P77" s="375">
        <v>3</v>
      </c>
      <c r="Q77" t="s">
        <v>849</v>
      </c>
      <c r="R77" s="138" t="s">
        <v>1719</v>
      </c>
      <c r="S77">
        <v>1</v>
      </c>
      <c r="T77">
        <v>9</v>
      </c>
      <c r="U77" s="138" t="s">
        <v>864</v>
      </c>
      <c r="X77" t="str">
        <f t="shared" si="2"/>
        <v/>
      </c>
      <c r="Y77" t="str">
        <f t="shared" si="3"/>
        <v/>
      </c>
    </row>
    <row r="78" spans="1:25" x14ac:dyDescent="0.25">
      <c r="A78" s="138">
        <v>281</v>
      </c>
      <c r="B78">
        <v>151</v>
      </c>
      <c r="C78" s="138">
        <v>26261500</v>
      </c>
      <c r="D78">
        <v>26</v>
      </c>
      <c r="E78">
        <v>26</v>
      </c>
      <c r="F78">
        <v>1</v>
      </c>
      <c r="G78" s="379">
        <v>500</v>
      </c>
      <c r="H78" s="374" t="s">
        <v>846</v>
      </c>
      <c r="I78" s="378">
        <v>46235</v>
      </c>
      <c r="J78" t="s">
        <v>2175</v>
      </c>
      <c r="K78" s="375">
        <v>58</v>
      </c>
      <c r="L78" s="385">
        <v>58</v>
      </c>
      <c r="M78" s="375" t="s">
        <v>1747</v>
      </c>
      <c r="N78" s="138" t="s">
        <v>869</v>
      </c>
      <c r="O78" s="375">
        <v>263060</v>
      </c>
      <c r="P78" s="375">
        <v>4</v>
      </c>
      <c r="Q78" t="s">
        <v>867</v>
      </c>
      <c r="R78" s="138" t="s">
        <v>1758</v>
      </c>
      <c r="S78">
        <v>1</v>
      </c>
      <c r="T78">
        <v>10</v>
      </c>
      <c r="U78" s="138" t="s">
        <v>868</v>
      </c>
      <c r="X78" t="str">
        <f t="shared" si="2"/>
        <v/>
      </c>
      <c r="Y78" t="str">
        <f t="shared" si="3"/>
        <v/>
      </c>
    </row>
    <row r="79" spans="1:25" x14ac:dyDescent="0.25">
      <c r="A79" s="138">
        <v>282</v>
      </c>
      <c r="B79">
        <v>152</v>
      </c>
      <c r="C79" s="138">
        <v>26261501</v>
      </c>
      <c r="D79">
        <v>26</v>
      </c>
      <c r="E79">
        <v>26</v>
      </c>
      <c r="F79">
        <v>1</v>
      </c>
      <c r="G79" s="379">
        <v>501</v>
      </c>
      <c r="H79" s="374" t="s">
        <v>846</v>
      </c>
      <c r="I79" s="378">
        <v>46130</v>
      </c>
      <c r="J79" t="s">
        <v>2176</v>
      </c>
      <c r="K79" s="375">
        <v>1</v>
      </c>
      <c r="L79" s="385">
        <v>1</v>
      </c>
      <c r="M79" s="375" t="s">
        <v>865</v>
      </c>
      <c r="N79" s="138" t="s">
        <v>866</v>
      </c>
      <c r="O79" s="375">
        <v>263060</v>
      </c>
      <c r="P79" s="375">
        <v>4</v>
      </c>
      <c r="Q79" t="s">
        <v>867</v>
      </c>
      <c r="R79" s="138" t="s">
        <v>1758</v>
      </c>
      <c r="S79">
        <v>1</v>
      </c>
      <c r="T79">
        <v>10</v>
      </c>
      <c r="U79" s="138" t="s">
        <v>868</v>
      </c>
      <c r="X79" t="str">
        <f t="shared" si="2"/>
        <v/>
      </c>
      <c r="Y79" t="str">
        <f t="shared" si="3"/>
        <v/>
      </c>
    </row>
    <row r="80" spans="1:25" x14ac:dyDescent="0.25">
      <c r="A80" s="138">
        <v>283</v>
      </c>
      <c r="B80">
        <v>153</v>
      </c>
      <c r="C80" s="138">
        <v>26261502</v>
      </c>
      <c r="D80">
        <v>26</v>
      </c>
      <c r="E80">
        <v>26</v>
      </c>
      <c r="F80">
        <v>1</v>
      </c>
      <c r="G80" s="379">
        <v>502</v>
      </c>
      <c r="H80" s="374" t="s">
        <v>846</v>
      </c>
      <c r="I80" s="378">
        <v>46298</v>
      </c>
      <c r="J80" t="s">
        <v>2177</v>
      </c>
      <c r="K80" s="375">
        <v>2</v>
      </c>
      <c r="L80" s="385">
        <v>2</v>
      </c>
      <c r="M80" s="375" t="s">
        <v>865</v>
      </c>
      <c r="N80" s="138" t="s">
        <v>866</v>
      </c>
      <c r="O80" s="375">
        <v>263060</v>
      </c>
      <c r="P80" s="375">
        <v>4</v>
      </c>
      <c r="Q80" t="s">
        <v>867</v>
      </c>
      <c r="R80" s="138" t="s">
        <v>1758</v>
      </c>
      <c r="S80">
        <v>1</v>
      </c>
      <c r="T80">
        <v>10</v>
      </c>
      <c r="U80" s="138" t="s">
        <v>868</v>
      </c>
      <c r="X80" t="str">
        <f t="shared" si="2"/>
        <v/>
      </c>
      <c r="Y80" t="str">
        <f t="shared" si="3"/>
        <v/>
      </c>
    </row>
    <row r="81" spans="1:25" x14ac:dyDescent="0.25">
      <c r="A81" s="138">
        <v>284</v>
      </c>
      <c r="B81">
        <v>154</v>
      </c>
      <c r="C81" s="138">
        <v>27261503</v>
      </c>
      <c r="D81">
        <v>27</v>
      </c>
      <c r="E81">
        <v>26</v>
      </c>
      <c r="F81">
        <v>1</v>
      </c>
      <c r="G81" s="379">
        <v>503</v>
      </c>
      <c r="H81" s="374" t="s">
        <v>846</v>
      </c>
      <c r="I81" s="378">
        <v>46459</v>
      </c>
      <c r="J81" t="s">
        <v>2178</v>
      </c>
      <c r="K81" s="377">
        <v>3</v>
      </c>
      <c r="L81" s="385">
        <v>3</v>
      </c>
      <c r="M81" s="377" t="s">
        <v>865</v>
      </c>
      <c r="N81" s="138" t="s">
        <v>866</v>
      </c>
      <c r="O81" s="375">
        <v>263060</v>
      </c>
      <c r="P81" s="375">
        <v>4</v>
      </c>
      <c r="Q81" t="s">
        <v>867</v>
      </c>
      <c r="R81" s="138" t="s">
        <v>1758</v>
      </c>
      <c r="S81">
        <v>1</v>
      </c>
      <c r="T81">
        <v>10</v>
      </c>
      <c r="U81" s="138" t="s">
        <v>868</v>
      </c>
      <c r="X81" t="str">
        <f t="shared" si="2"/>
        <v/>
      </c>
      <c r="Y81" t="str">
        <f t="shared" si="3"/>
        <v/>
      </c>
    </row>
    <row r="82" spans="1:25" x14ac:dyDescent="0.25">
      <c r="A82" s="138">
        <v>285</v>
      </c>
      <c r="B82">
        <v>157</v>
      </c>
      <c r="C82" s="138">
        <v>26261504</v>
      </c>
      <c r="D82">
        <v>26</v>
      </c>
      <c r="E82">
        <v>26</v>
      </c>
      <c r="F82">
        <v>1</v>
      </c>
      <c r="G82" s="379">
        <v>504</v>
      </c>
      <c r="H82" s="374" t="s">
        <v>846</v>
      </c>
      <c r="I82" s="378">
        <v>46270</v>
      </c>
      <c r="J82" t="s">
        <v>2090</v>
      </c>
      <c r="K82" s="375">
        <v>4</v>
      </c>
      <c r="L82" s="385">
        <v>4</v>
      </c>
      <c r="M82" s="375" t="s">
        <v>1995</v>
      </c>
      <c r="N82" s="138" t="s">
        <v>1750</v>
      </c>
      <c r="O82" s="375">
        <v>263060</v>
      </c>
      <c r="P82" s="375">
        <v>4</v>
      </c>
      <c r="Q82" t="s">
        <v>867</v>
      </c>
      <c r="R82" s="138" t="s">
        <v>1758</v>
      </c>
      <c r="S82">
        <v>1</v>
      </c>
      <c r="T82">
        <v>10</v>
      </c>
      <c r="U82" s="138" t="s">
        <v>868</v>
      </c>
      <c r="X82" t="str">
        <f t="shared" si="2"/>
        <v/>
      </c>
      <c r="Y82" t="str">
        <f t="shared" si="3"/>
        <v/>
      </c>
    </row>
    <row r="83" spans="1:25" x14ac:dyDescent="0.25">
      <c r="A83" s="138">
        <v>291</v>
      </c>
      <c r="B83">
        <v>156</v>
      </c>
      <c r="C83" s="138">
        <v>26261960</v>
      </c>
      <c r="D83">
        <v>26</v>
      </c>
      <c r="E83">
        <v>26</v>
      </c>
      <c r="F83">
        <v>1</v>
      </c>
      <c r="G83">
        <v>960</v>
      </c>
      <c r="H83" s="374" t="s">
        <v>846</v>
      </c>
      <c r="I83" s="376">
        <v>46369</v>
      </c>
      <c r="J83" t="s">
        <v>2179</v>
      </c>
      <c r="K83" s="375">
        <v>12</v>
      </c>
      <c r="L83" s="385">
        <v>12</v>
      </c>
      <c r="M83" s="375" t="s">
        <v>1749</v>
      </c>
      <c r="N83" s="138" t="s">
        <v>1996</v>
      </c>
      <c r="O83" s="375"/>
      <c r="P83" s="375"/>
      <c r="R83" s="138" t="s">
        <v>2180</v>
      </c>
      <c r="S83">
        <v>1</v>
      </c>
      <c r="T83">
        <v>10</v>
      </c>
      <c r="U83" s="138" t="s">
        <v>868</v>
      </c>
      <c r="X83" t="str">
        <f t="shared" si="2"/>
        <v/>
      </c>
      <c r="Y83" t="str">
        <f t="shared" si="3"/>
        <v/>
      </c>
    </row>
    <row r="84" spans="1:25" x14ac:dyDescent="0.25">
      <c r="A84" s="138">
        <v>292</v>
      </c>
      <c r="B84">
        <v>155</v>
      </c>
      <c r="C84" s="138">
        <v>27261961</v>
      </c>
      <c r="D84">
        <v>27</v>
      </c>
      <c r="E84">
        <v>26</v>
      </c>
      <c r="F84">
        <v>1</v>
      </c>
      <c r="G84">
        <v>961</v>
      </c>
      <c r="H84" s="374" t="s">
        <v>846</v>
      </c>
      <c r="I84" s="378">
        <v>46418</v>
      </c>
      <c r="J84" t="s">
        <v>2181</v>
      </c>
      <c r="K84" s="375">
        <v>52</v>
      </c>
      <c r="L84" s="385">
        <v>52</v>
      </c>
      <c r="M84" s="375" t="s">
        <v>1748</v>
      </c>
      <c r="N84" s="138" t="s">
        <v>1997</v>
      </c>
      <c r="O84" s="375"/>
      <c r="P84" s="375"/>
      <c r="R84" s="138" t="s">
        <v>2182</v>
      </c>
      <c r="S84">
        <v>1</v>
      </c>
      <c r="T84">
        <v>10</v>
      </c>
      <c r="U84" s="138" t="s">
        <v>868</v>
      </c>
      <c r="X84" t="str">
        <f t="shared" si="2"/>
        <v/>
      </c>
      <c r="Y84" t="str">
        <f t="shared" si="3"/>
        <v/>
      </c>
    </row>
    <row r="85" spans="1:25" x14ac:dyDescent="0.25">
      <c r="A85" s="138">
        <v>301</v>
      </c>
      <c r="B85">
        <v>202</v>
      </c>
      <c r="C85" s="138">
        <v>26263000</v>
      </c>
      <c r="D85">
        <v>26</v>
      </c>
      <c r="E85">
        <v>26</v>
      </c>
      <c r="F85">
        <v>3</v>
      </c>
      <c r="G85" s="379">
        <v>0</v>
      </c>
      <c r="H85" s="374" t="s">
        <v>846</v>
      </c>
      <c r="I85" s="376" t="s">
        <v>2183</v>
      </c>
      <c r="J85" t="s">
        <v>2183</v>
      </c>
      <c r="K85" s="375">
        <v>79</v>
      </c>
      <c r="L85" s="385">
        <v>79</v>
      </c>
      <c r="M85" s="375" t="s">
        <v>2184</v>
      </c>
      <c r="N85" s="138" t="s">
        <v>876</v>
      </c>
      <c r="O85" s="375">
        <v>261010</v>
      </c>
      <c r="P85" s="375">
        <v>1</v>
      </c>
      <c r="Q85" t="s">
        <v>1591</v>
      </c>
      <c r="R85" s="138" t="s">
        <v>1716</v>
      </c>
      <c r="S85">
        <v>5</v>
      </c>
      <c r="T85">
        <v>21</v>
      </c>
      <c r="U85" s="138" t="s">
        <v>875</v>
      </c>
      <c r="V85" s="138" t="s">
        <v>2074</v>
      </c>
      <c r="X85" t="str">
        <f t="shared" si="2"/>
        <v/>
      </c>
      <c r="Y85" t="str">
        <f t="shared" si="3"/>
        <v/>
      </c>
    </row>
    <row r="86" spans="1:25" hidden="1" x14ac:dyDescent="0.25">
      <c r="A86" s="138">
        <v>302</v>
      </c>
      <c r="B86">
        <v>203</v>
      </c>
      <c r="C86" s="138">
        <v>26263000</v>
      </c>
      <c r="D86">
        <v>26</v>
      </c>
      <c r="E86">
        <v>26</v>
      </c>
      <c r="F86">
        <v>3</v>
      </c>
      <c r="G86" s="379">
        <v>0</v>
      </c>
      <c r="H86" s="374" t="s">
        <v>846</v>
      </c>
      <c r="I86" s="378">
        <v>46231</v>
      </c>
      <c r="J86">
        <v>46231</v>
      </c>
      <c r="K86" s="375">
        <v>79</v>
      </c>
      <c r="L86" s="385">
        <v>79</v>
      </c>
      <c r="M86" s="375" t="s">
        <v>2184</v>
      </c>
      <c r="N86" s="138" t="s">
        <v>876</v>
      </c>
      <c r="O86" s="375">
        <v>261010</v>
      </c>
      <c r="P86" s="375">
        <v>1</v>
      </c>
      <c r="Q86" t="s">
        <v>1591</v>
      </c>
      <c r="R86" s="138" t="s">
        <v>1716</v>
      </c>
      <c r="S86">
        <v>5</v>
      </c>
      <c r="T86">
        <v>21</v>
      </c>
      <c r="U86" s="138" t="s">
        <v>875</v>
      </c>
      <c r="V86" s="138" t="s">
        <v>2074</v>
      </c>
      <c r="X86" t="str">
        <f t="shared" si="2"/>
        <v>##</v>
      </c>
      <c r="Y86" t="str">
        <f t="shared" si="3"/>
        <v/>
      </c>
    </row>
    <row r="87" spans="1:25" x14ac:dyDescent="0.25">
      <c r="A87" s="138">
        <v>303</v>
      </c>
      <c r="B87">
        <v>424</v>
      </c>
      <c r="C87" s="138">
        <v>26263200</v>
      </c>
      <c r="D87">
        <v>26</v>
      </c>
      <c r="E87">
        <v>26</v>
      </c>
      <c r="F87">
        <v>3</v>
      </c>
      <c r="G87" s="379">
        <v>200</v>
      </c>
      <c r="H87" s="374" t="s">
        <v>846</v>
      </c>
      <c r="I87" s="378">
        <v>46200</v>
      </c>
      <c r="J87" t="s">
        <v>2185</v>
      </c>
      <c r="K87" s="375">
        <v>72</v>
      </c>
      <c r="L87" s="385">
        <v>72</v>
      </c>
      <c r="M87" s="375" t="s">
        <v>2186</v>
      </c>
      <c r="N87" s="138" t="s">
        <v>889</v>
      </c>
      <c r="O87" s="375">
        <v>262020</v>
      </c>
      <c r="P87" s="375">
        <v>2</v>
      </c>
      <c r="Q87" t="s">
        <v>847</v>
      </c>
      <c r="R87" s="138" t="s">
        <v>1754</v>
      </c>
      <c r="S87">
        <v>5</v>
      </c>
      <c r="T87">
        <v>21</v>
      </c>
      <c r="U87" s="138" t="s">
        <v>875</v>
      </c>
      <c r="V87" s="138" t="s">
        <v>2075</v>
      </c>
      <c r="X87" t="str">
        <f t="shared" si="2"/>
        <v/>
      </c>
      <c r="Y87" t="str">
        <f t="shared" si="3"/>
        <v/>
      </c>
    </row>
    <row r="88" spans="1:25" ht="13.5" hidden="1" customHeight="1" x14ac:dyDescent="0.25">
      <c r="A88" s="138">
        <v>304</v>
      </c>
      <c r="B88">
        <v>425</v>
      </c>
      <c r="C88" s="138">
        <v>26263200</v>
      </c>
      <c r="D88">
        <v>26</v>
      </c>
      <c r="E88">
        <v>26</v>
      </c>
      <c r="F88">
        <v>3</v>
      </c>
      <c r="G88" s="379">
        <v>200</v>
      </c>
      <c r="H88" s="374" t="s">
        <v>846</v>
      </c>
      <c r="I88" s="378">
        <v>46201</v>
      </c>
      <c r="J88" t="s">
        <v>2097</v>
      </c>
      <c r="K88" s="375">
        <v>72</v>
      </c>
      <c r="L88" s="385">
        <v>72</v>
      </c>
      <c r="M88" s="375" t="s">
        <v>2186</v>
      </c>
      <c r="N88" s="138" t="s">
        <v>889</v>
      </c>
      <c r="O88" s="375">
        <v>262020</v>
      </c>
      <c r="P88" s="375">
        <v>2</v>
      </c>
      <c r="Q88" t="s">
        <v>847</v>
      </c>
      <c r="R88" s="138" t="s">
        <v>1754</v>
      </c>
      <c r="S88">
        <v>5</v>
      </c>
      <c r="T88">
        <v>21</v>
      </c>
      <c r="U88" s="138" t="s">
        <v>875</v>
      </c>
      <c r="V88" s="138" t="s">
        <v>2075</v>
      </c>
      <c r="X88" t="str">
        <f t="shared" si="2"/>
        <v>##</v>
      </c>
      <c r="Y88" t="str">
        <f t="shared" si="3"/>
        <v/>
      </c>
    </row>
    <row r="89" spans="1:25" ht="13.5" customHeight="1" x14ac:dyDescent="0.25">
      <c r="A89" s="138">
        <v>305</v>
      </c>
      <c r="B89">
        <v>201</v>
      </c>
      <c r="C89" s="138">
        <v>26263203</v>
      </c>
      <c r="D89">
        <v>26</v>
      </c>
      <c r="E89">
        <v>26</v>
      </c>
      <c r="F89">
        <v>3</v>
      </c>
      <c r="G89" s="379">
        <v>203</v>
      </c>
      <c r="H89" s="374" t="s">
        <v>846</v>
      </c>
      <c r="I89" s="378">
        <v>46221</v>
      </c>
      <c r="J89" t="s">
        <v>2172</v>
      </c>
      <c r="K89" s="375">
        <v>43</v>
      </c>
      <c r="L89" s="385">
        <v>43</v>
      </c>
      <c r="M89" s="375" t="s">
        <v>2187</v>
      </c>
      <c r="N89" s="138" t="s">
        <v>1998</v>
      </c>
      <c r="O89" s="375">
        <v>262020</v>
      </c>
      <c r="P89" s="375">
        <v>2</v>
      </c>
      <c r="Q89" t="s">
        <v>847</v>
      </c>
      <c r="R89" s="138" t="s">
        <v>1754</v>
      </c>
      <c r="S89">
        <v>5</v>
      </c>
      <c r="T89">
        <v>21</v>
      </c>
      <c r="U89" s="138" t="s">
        <v>875</v>
      </c>
      <c r="X89" t="str">
        <f t="shared" si="2"/>
        <v/>
      </c>
      <c r="Y89" t="str">
        <f t="shared" si="3"/>
        <v/>
      </c>
    </row>
    <row r="90" spans="1:25" ht="13.5" customHeight="1" x14ac:dyDescent="0.25">
      <c r="A90" s="138">
        <v>307</v>
      </c>
      <c r="B90">
        <v>28</v>
      </c>
      <c r="C90" s="138">
        <v>26261000</v>
      </c>
      <c r="D90">
        <v>26</v>
      </c>
      <c r="E90">
        <v>26</v>
      </c>
      <c r="F90">
        <v>1</v>
      </c>
      <c r="G90" s="379">
        <v>0</v>
      </c>
      <c r="H90" s="374" t="s">
        <v>846</v>
      </c>
      <c r="I90" s="378">
        <v>46263</v>
      </c>
      <c r="J90" t="s">
        <v>2128</v>
      </c>
      <c r="K90" s="375" t="s">
        <v>846</v>
      </c>
      <c r="L90" s="385" t="s">
        <v>846</v>
      </c>
      <c r="M90" s="375" t="s">
        <v>1999</v>
      </c>
      <c r="N90" s="138" t="s">
        <v>2000</v>
      </c>
      <c r="O90" s="375">
        <v>261010</v>
      </c>
      <c r="P90" s="375">
        <v>1</v>
      </c>
      <c r="Q90" t="s">
        <v>1591</v>
      </c>
      <c r="R90" s="138" t="s">
        <v>1716</v>
      </c>
      <c r="S90">
        <v>5</v>
      </c>
      <c r="T90">
        <v>13</v>
      </c>
      <c r="U90" s="138" t="s">
        <v>848</v>
      </c>
      <c r="V90" s="138" t="s">
        <v>2076</v>
      </c>
      <c r="X90" t="str">
        <f t="shared" si="2"/>
        <v/>
      </c>
      <c r="Y90" t="str">
        <f t="shared" si="3"/>
        <v/>
      </c>
    </row>
    <row r="91" spans="1:25" ht="13.5" customHeight="1" x14ac:dyDescent="0.25">
      <c r="A91" s="138">
        <v>308</v>
      </c>
      <c r="B91">
        <v>29</v>
      </c>
      <c r="C91" s="138">
        <v>26261001</v>
      </c>
      <c r="D91">
        <v>26</v>
      </c>
      <c r="E91">
        <v>26</v>
      </c>
      <c r="F91">
        <v>1</v>
      </c>
      <c r="G91" s="379">
        <v>1</v>
      </c>
      <c r="H91" s="374" t="s">
        <v>846</v>
      </c>
      <c r="I91" s="378">
        <v>46298</v>
      </c>
      <c r="J91" t="s">
        <v>2177</v>
      </c>
      <c r="K91" s="375">
        <v>24</v>
      </c>
      <c r="L91" s="385">
        <v>24</v>
      </c>
      <c r="M91" s="375" t="s">
        <v>1722</v>
      </c>
      <c r="N91" s="138" t="s">
        <v>2001</v>
      </c>
      <c r="O91" s="375">
        <v>262020</v>
      </c>
      <c r="P91" s="375">
        <v>2</v>
      </c>
      <c r="Q91" t="s">
        <v>847</v>
      </c>
      <c r="R91" s="138" t="s">
        <v>1754</v>
      </c>
      <c r="S91">
        <v>5</v>
      </c>
      <c r="T91">
        <v>13</v>
      </c>
      <c r="U91" s="138" t="s">
        <v>848</v>
      </c>
      <c r="V91" s="138" t="s">
        <v>2076</v>
      </c>
      <c r="X91" t="str">
        <f t="shared" si="2"/>
        <v/>
      </c>
      <c r="Y91" t="str">
        <f t="shared" si="3"/>
        <v/>
      </c>
    </row>
    <row r="92" spans="1:25" ht="13.5" customHeight="1" x14ac:dyDescent="0.25">
      <c r="A92" s="138">
        <v>309</v>
      </c>
      <c r="B92">
        <v>249</v>
      </c>
      <c r="C92" s="138">
        <v>26261002</v>
      </c>
      <c r="D92">
        <v>26</v>
      </c>
      <c r="E92">
        <v>26</v>
      </c>
      <c r="F92">
        <v>1</v>
      </c>
      <c r="G92" s="379">
        <v>2</v>
      </c>
      <c r="H92" s="374" t="s">
        <v>846</v>
      </c>
      <c r="I92" s="378">
        <v>46327</v>
      </c>
      <c r="J92" t="s">
        <v>2188</v>
      </c>
      <c r="K92" s="375">
        <v>12</v>
      </c>
      <c r="L92" s="385">
        <v>12</v>
      </c>
      <c r="M92" s="375" t="s">
        <v>1762</v>
      </c>
      <c r="N92" s="138" t="s">
        <v>2002</v>
      </c>
      <c r="O92" s="375">
        <v>262020</v>
      </c>
      <c r="P92" s="375">
        <v>2</v>
      </c>
      <c r="Q92" t="s">
        <v>847</v>
      </c>
      <c r="R92" s="138" t="s">
        <v>1717</v>
      </c>
      <c r="S92">
        <v>5</v>
      </c>
      <c r="T92">
        <v>13</v>
      </c>
      <c r="U92" s="138" t="s">
        <v>848</v>
      </c>
      <c r="V92" s="138" t="s">
        <v>2076</v>
      </c>
      <c r="X92" t="str">
        <f t="shared" si="2"/>
        <v/>
      </c>
      <c r="Y92" t="str">
        <f t="shared" si="3"/>
        <v/>
      </c>
    </row>
    <row r="93" spans="1:25" ht="13.5" customHeight="1" x14ac:dyDescent="0.25">
      <c r="A93" s="138">
        <v>316</v>
      </c>
      <c r="B93">
        <v>205</v>
      </c>
      <c r="C93" s="138">
        <v>26263211</v>
      </c>
      <c r="D93">
        <v>26</v>
      </c>
      <c r="E93">
        <v>26</v>
      </c>
      <c r="F93">
        <v>3</v>
      </c>
      <c r="G93" s="379">
        <v>211</v>
      </c>
      <c r="H93" s="374" t="s">
        <v>846</v>
      </c>
      <c r="I93" s="378">
        <v>46123</v>
      </c>
      <c r="J93" t="s">
        <v>2170</v>
      </c>
      <c r="K93" s="375">
        <v>1</v>
      </c>
      <c r="L93" s="385">
        <v>1</v>
      </c>
      <c r="M93" s="375" t="s">
        <v>2003</v>
      </c>
      <c r="N93" s="138" t="s">
        <v>1757</v>
      </c>
      <c r="O93" s="375">
        <v>261010</v>
      </c>
      <c r="P93" s="375">
        <v>1</v>
      </c>
      <c r="Q93" t="s">
        <v>1591</v>
      </c>
      <c r="R93" s="138" t="s">
        <v>1716</v>
      </c>
      <c r="S93">
        <v>5</v>
      </c>
      <c r="T93">
        <v>21</v>
      </c>
      <c r="U93" s="138" t="s">
        <v>875</v>
      </c>
      <c r="X93" t="str">
        <f t="shared" si="2"/>
        <v/>
      </c>
      <c r="Y93" t="str">
        <f t="shared" si="3"/>
        <v/>
      </c>
    </row>
    <row r="94" spans="1:25" ht="13.5" customHeight="1" x14ac:dyDescent="0.25">
      <c r="A94" s="138">
        <v>317</v>
      </c>
      <c r="B94">
        <v>206</v>
      </c>
      <c r="C94" s="138">
        <v>26263212</v>
      </c>
      <c r="D94">
        <v>26</v>
      </c>
      <c r="E94">
        <v>26</v>
      </c>
      <c r="F94">
        <v>3</v>
      </c>
      <c r="G94" s="379">
        <v>212</v>
      </c>
      <c r="H94" s="374" t="s">
        <v>846</v>
      </c>
      <c r="I94" s="378">
        <v>46158</v>
      </c>
      <c r="J94" t="s">
        <v>2142</v>
      </c>
      <c r="K94" s="375">
        <v>2</v>
      </c>
      <c r="L94" s="385">
        <v>2</v>
      </c>
      <c r="M94" s="375" t="s">
        <v>2003</v>
      </c>
      <c r="N94" s="138" t="s">
        <v>1757</v>
      </c>
      <c r="O94" s="375">
        <v>262020</v>
      </c>
      <c r="P94" s="375">
        <v>2</v>
      </c>
      <c r="Q94" t="s">
        <v>847</v>
      </c>
      <c r="R94" s="138" t="s">
        <v>1754</v>
      </c>
      <c r="S94">
        <v>5</v>
      </c>
      <c r="T94">
        <v>21</v>
      </c>
      <c r="U94" s="138" t="s">
        <v>875</v>
      </c>
      <c r="X94" t="str">
        <f t="shared" si="2"/>
        <v/>
      </c>
      <c r="Y94" t="str">
        <f t="shared" si="3"/>
        <v/>
      </c>
    </row>
    <row r="95" spans="1:25" ht="13.5" customHeight="1" x14ac:dyDescent="0.25">
      <c r="A95" s="138">
        <v>318</v>
      </c>
      <c r="B95">
        <v>207</v>
      </c>
      <c r="C95" s="138">
        <v>26263213</v>
      </c>
      <c r="D95">
        <v>26</v>
      </c>
      <c r="E95">
        <v>26</v>
      </c>
      <c r="F95">
        <v>3</v>
      </c>
      <c r="G95" s="379">
        <v>213</v>
      </c>
      <c r="H95" s="374" t="s">
        <v>846</v>
      </c>
      <c r="I95" s="378">
        <v>46221</v>
      </c>
      <c r="J95" t="s">
        <v>2172</v>
      </c>
      <c r="K95" s="375">
        <v>3</v>
      </c>
      <c r="L95" s="385">
        <v>3</v>
      </c>
      <c r="M95" s="375" t="s">
        <v>2003</v>
      </c>
      <c r="N95" s="138" t="s">
        <v>1757</v>
      </c>
      <c r="O95" s="375">
        <v>262020</v>
      </c>
      <c r="P95" s="375">
        <v>2</v>
      </c>
      <c r="Q95" t="s">
        <v>847</v>
      </c>
      <c r="R95" s="138" t="s">
        <v>1754</v>
      </c>
      <c r="S95">
        <v>5</v>
      </c>
      <c r="T95">
        <v>21</v>
      </c>
      <c r="U95" s="138" t="s">
        <v>875</v>
      </c>
      <c r="X95" t="str">
        <f t="shared" si="2"/>
        <v/>
      </c>
      <c r="Y95" t="str">
        <f t="shared" si="3"/>
        <v/>
      </c>
    </row>
    <row r="96" spans="1:25" ht="13.5" customHeight="1" x14ac:dyDescent="0.25">
      <c r="A96" s="138">
        <v>319</v>
      </c>
      <c r="B96">
        <v>208</v>
      </c>
      <c r="C96" s="138">
        <v>26263214</v>
      </c>
      <c r="D96">
        <v>26</v>
      </c>
      <c r="E96">
        <v>26</v>
      </c>
      <c r="F96">
        <v>3</v>
      </c>
      <c r="G96" s="379">
        <v>214</v>
      </c>
      <c r="H96" s="374" t="s">
        <v>846</v>
      </c>
      <c r="I96" s="378">
        <v>46270</v>
      </c>
      <c r="J96" t="s">
        <v>2090</v>
      </c>
      <c r="K96" s="375">
        <v>4</v>
      </c>
      <c r="L96" s="385">
        <v>4</v>
      </c>
      <c r="M96" s="375" t="s">
        <v>2003</v>
      </c>
      <c r="N96" s="138" t="s">
        <v>1757</v>
      </c>
      <c r="O96" s="375">
        <v>261010</v>
      </c>
      <c r="P96" s="375">
        <v>1</v>
      </c>
      <c r="Q96" t="s">
        <v>1591</v>
      </c>
      <c r="R96" s="138" t="s">
        <v>1716</v>
      </c>
      <c r="S96">
        <v>5</v>
      </c>
      <c r="T96">
        <v>21</v>
      </c>
      <c r="U96" s="138" t="s">
        <v>875</v>
      </c>
      <c r="X96" t="str">
        <f t="shared" si="2"/>
        <v/>
      </c>
      <c r="Y96" t="str">
        <f t="shared" si="3"/>
        <v/>
      </c>
    </row>
    <row r="97" spans="1:25" ht="13.5" customHeight="1" x14ac:dyDescent="0.25">
      <c r="A97" s="138">
        <v>320</v>
      </c>
      <c r="B97">
        <v>209</v>
      </c>
      <c r="C97" s="138">
        <v>26263215</v>
      </c>
      <c r="D97">
        <v>26</v>
      </c>
      <c r="E97">
        <v>26</v>
      </c>
      <c r="F97">
        <v>3</v>
      </c>
      <c r="G97" s="379">
        <v>215</v>
      </c>
      <c r="H97" s="374" t="s">
        <v>846</v>
      </c>
      <c r="I97" s="376" t="s">
        <v>2178</v>
      </c>
      <c r="J97" t="s">
        <v>2178</v>
      </c>
      <c r="K97" s="375">
        <v>5</v>
      </c>
      <c r="L97" s="385">
        <v>5</v>
      </c>
      <c r="M97" s="375" t="s">
        <v>2003</v>
      </c>
      <c r="N97" s="138" t="s">
        <v>1757</v>
      </c>
      <c r="O97" s="375">
        <v>262020</v>
      </c>
      <c r="P97" s="375">
        <v>2</v>
      </c>
      <c r="Q97" t="s">
        <v>847</v>
      </c>
      <c r="R97" s="138" t="s">
        <v>1717</v>
      </c>
      <c r="S97">
        <v>5</v>
      </c>
      <c r="T97">
        <v>21</v>
      </c>
      <c r="U97" s="138" t="s">
        <v>875</v>
      </c>
      <c r="X97" t="str">
        <f t="shared" si="2"/>
        <v/>
      </c>
      <c r="Y97" t="str">
        <f t="shared" si="3"/>
        <v/>
      </c>
    </row>
    <row r="98" spans="1:25" ht="13.5" customHeight="1" x14ac:dyDescent="0.25">
      <c r="A98" s="138">
        <v>331</v>
      </c>
      <c r="B98">
        <v>213</v>
      </c>
      <c r="C98" s="138">
        <v>26263311</v>
      </c>
      <c r="D98">
        <v>26</v>
      </c>
      <c r="E98">
        <v>26</v>
      </c>
      <c r="F98">
        <v>3</v>
      </c>
      <c r="G98" s="379">
        <v>311</v>
      </c>
      <c r="H98" s="374" t="s">
        <v>846</v>
      </c>
      <c r="I98" s="378">
        <v>46144</v>
      </c>
      <c r="J98" t="s">
        <v>2189</v>
      </c>
      <c r="K98" s="375">
        <v>79</v>
      </c>
      <c r="L98" s="385">
        <v>79</v>
      </c>
      <c r="M98" s="375" t="s">
        <v>2004</v>
      </c>
      <c r="N98" s="138" t="s">
        <v>877</v>
      </c>
      <c r="O98" s="375">
        <v>261010</v>
      </c>
      <c r="P98" s="375">
        <v>1</v>
      </c>
      <c r="Q98" t="s">
        <v>1591</v>
      </c>
      <c r="R98" s="138" t="s">
        <v>1716</v>
      </c>
      <c r="S98">
        <v>5</v>
      </c>
      <c r="T98">
        <v>21</v>
      </c>
      <c r="U98" s="138" t="s">
        <v>875</v>
      </c>
      <c r="X98" t="str">
        <f t="shared" si="2"/>
        <v/>
      </c>
      <c r="Y98" t="str">
        <f t="shared" si="3"/>
        <v/>
      </c>
    </row>
    <row r="99" spans="1:25" ht="13.5" customHeight="1" x14ac:dyDescent="0.25">
      <c r="A99" s="138">
        <v>332</v>
      </c>
      <c r="B99">
        <v>214</v>
      </c>
      <c r="C99" s="138">
        <v>26263312</v>
      </c>
      <c r="D99">
        <v>26</v>
      </c>
      <c r="E99">
        <v>26</v>
      </c>
      <c r="F99">
        <v>3</v>
      </c>
      <c r="G99" s="379">
        <v>312</v>
      </c>
      <c r="H99" s="374" t="s">
        <v>846</v>
      </c>
      <c r="I99" s="378">
        <v>46193</v>
      </c>
      <c r="J99" t="s">
        <v>2190</v>
      </c>
      <c r="K99" s="375">
        <v>79</v>
      </c>
      <c r="L99" s="385">
        <v>79</v>
      </c>
      <c r="M99" s="377" t="s">
        <v>2005</v>
      </c>
      <c r="N99" s="138" t="s">
        <v>878</v>
      </c>
      <c r="O99" s="375">
        <v>261010</v>
      </c>
      <c r="P99" s="375">
        <v>1</v>
      </c>
      <c r="Q99" t="s">
        <v>1591</v>
      </c>
      <c r="R99" s="138" t="s">
        <v>1716</v>
      </c>
      <c r="S99">
        <v>5</v>
      </c>
      <c r="T99">
        <v>21</v>
      </c>
      <c r="U99" s="138" t="s">
        <v>875</v>
      </c>
      <c r="X99" t="str">
        <f t="shared" si="2"/>
        <v/>
      </c>
      <c r="Y99" t="str">
        <f t="shared" si="3"/>
        <v/>
      </c>
    </row>
    <row r="100" spans="1:25" ht="13.5" hidden="1" customHeight="1" x14ac:dyDescent="0.25">
      <c r="A100" s="138">
        <v>333</v>
      </c>
      <c r="B100">
        <v>215</v>
      </c>
      <c r="C100" s="138">
        <v>26263312</v>
      </c>
      <c r="D100">
        <v>26</v>
      </c>
      <c r="E100">
        <v>26</v>
      </c>
      <c r="F100">
        <v>3</v>
      </c>
      <c r="G100" s="379">
        <v>312</v>
      </c>
      <c r="H100" s="374" t="s">
        <v>846</v>
      </c>
      <c r="I100" s="378">
        <v>46194</v>
      </c>
      <c r="J100" t="s">
        <v>2191</v>
      </c>
      <c r="K100" s="375">
        <v>79</v>
      </c>
      <c r="L100" s="385">
        <v>79</v>
      </c>
      <c r="M100" s="375" t="s">
        <v>2005</v>
      </c>
      <c r="N100" s="138" t="s">
        <v>878</v>
      </c>
      <c r="O100" s="375">
        <v>261010</v>
      </c>
      <c r="P100" s="375">
        <v>1</v>
      </c>
      <c r="Q100" t="s">
        <v>1591</v>
      </c>
      <c r="R100" s="138" t="s">
        <v>1716</v>
      </c>
      <c r="S100">
        <v>5</v>
      </c>
      <c r="T100">
        <v>21</v>
      </c>
      <c r="U100" s="138" t="s">
        <v>875</v>
      </c>
      <c r="X100" t="str">
        <f t="shared" si="2"/>
        <v>##</v>
      </c>
      <c r="Y100" t="str">
        <f t="shared" si="3"/>
        <v/>
      </c>
    </row>
    <row r="101" spans="1:25" ht="13.5" customHeight="1" x14ac:dyDescent="0.25">
      <c r="A101" s="138">
        <v>334</v>
      </c>
      <c r="B101">
        <v>216</v>
      </c>
      <c r="C101" s="138">
        <v>26263313</v>
      </c>
      <c r="D101">
        <v>26</v>
      </c>
      <c r="E101">
        <v>26</v>
      </c>
      <c r="F101">
        <v>3</v>
      </c>
      <c r="G101" s="379">
        <v>313</v>
      </c>
      <c r="H101" s="374" t="s">
        <v>846</v>
      </c>
      <c r="I101" s="378">
        <v>46285</v>
      </c>
      <c r="J101" t="s">
        <v>2167</v>
      </c>
      <c r="K101" s="375">
        <v>79</v>
      </c>
      <c r="L101" s="385">
        <v>79</v>
      </c>
      <c r="M101" s="375" t="s">
        <v>2006</v>
      </c>
      <c r="N101" s="138" t="s">
        <v>879</v>
      </c>
      <c r="O101" s="375">
        <v>261010</v>
      </c>
      <c r="P101" s="375">
        <v>1</v>
      </c>
      <c r="Q101" t="s">
        <v>1591</v>
      </c>
      <c r="R101" s="138" t="s">
        <v>1716</v>
      </c>
      <c r="S101">
        <v>5</v>
      </c>
      <c r="T101">
        <v>21</v>
      </c>
      <c r="U101" s="138" t="s">
        <v>875</v>
      </c>
      <c r="X101" t="str">
        <f t="shared" si="2"/>
        <v/>
      </c>
      <c r="Y101" t="str">
        <f t="shared" si="3"/>
        <v/>
      </c>
    </row>
    <row r="102" spans="1:25" ht="13.5" customHeight="1" x14ac:dyDescent="0.25">
      <c r="A102" s="138">
        <v>336</v>
      </c>
      <c r="B102">
        <v>218</v>
      </c>
      <c r="C102" s="138">
        <v>26263321</v>
      </c>
      <c r="D102">
        <v>26</v>
      </c>
      <c r="E102">
        <v>26</v>
      </c>
      <c r="F102">
        <v>3</v>
      </c>
      <c r="G102" s="379">
        <v>321</v>
      </c>
      <c r="H102" s="374" t="s">
        <v>846</v>
      </c>
      <c r="I102" s="378">
        <v>46186</v>
      </c>
      <c r="J102" t="s">
        <v>2192</v>
      </c>
      <c r="K102" s="375">
        <v>61</v>
      </c>
      <c r="L102" s="385">
        <v>61</v>
      </c>
      <c r="M102" s="375" t="s">
        <v>2193</v>
      </c>
      <c r="N102" s="138" t="s">
        <v>2194</v>
      </c>
      <c r="O102" s="375">
        <v>263080</v>
      </c>
      <c r="P102" s="375">
        <v>6</v>
      </c>
      <c r="Q102" t="s">
        <v>1592</v>
      </c>
      <c r="R102" s="138" t="s">
        <v>1592</v>
      </c>
      <c r="S102">
        <v>5</v>
      </c>
      <c r="T102">
        <v>21</v>
      </c>
      <c r="U102" s="138" t="s">
        <v>875</v>
      </c>
      <c r="X102" t="str">
        <f t="shared" si="2"/>
        <v/>
      </c>
      <c r="Y102" t="str">
        <f t="shared" si="3"/>
        <v/>
      </c>
    </row>
    <row r="103" spans="1:25" ht="13.5" customHeight="1" x14ac:dyDescent="0.25">
      <c r="A103" s="138">
        <v>337</v>
      </c>
      <c r="B103">
        <v>244</v>
      </c>
      <c r="C103" s="138">
        <v>26263322</v>
      </c>
      <c r="D103">
        <v>26</v>
      </c>
      <c r="E103">
        <v>26</v>
      </c>
      <c r="F103">
        <v>3</v>
      </c>
      <c r="G103" s="379">
        <v>322</v>
      </c>
      <c r="H103" s="374" t="s">
        <v>846</v>
      </c>
      <c r="I103" s="378">
        <v>46319</v>
      </c>
      <c r="J103" t="s">
        <v>2124</v>
      </c>
      <c r="K103" s="375" t="s">
        <v>846</v>
      </c>
      <c r="L103" s="385" t="s">
        <v>846</v>
      </c>
      <c r="M103" s="375" t="s">
        <v>2007</v>
      </c>
      <c r="N103" s="138" t="s">
        <v>2008</v>
      </c>
      <c r="O103" s="375">
        <v>263080</v>
      </c>
      <c r="P103" s="375">
        <v>6</v>
      </c>
      <c r="Q103" t="s">
        <v>1592</v>
      </c>
      <c r="R103" s="138" t="s">
        <v>1592</v>
      </c>
      <c r="S103">
        <v>5</v>
      </c>
      <c r="T103">
        <v>21</v>
      </c>
      <c r="U103" s="138" t="s">
        <v>875</v>
      </c>
      <c r="X103" t="str">
        <f t="shared" si="2"/>
        <v/>
      </c>
      <c r="Y103" t="str">
        <f t="shared" si="3"/>
        <v/>
      </c>
    </row>
    <row r="104" spans="1:25" ht="13.5" customHeight="1" x14ac:dyDescent="0.25">
      <c r="A104" s="138">
        <v>339</v>
      </c>
      <c r="B104">
        <v>220</v>
      </c>
      <c r="C104" s="138">
        <v>26263331</v>
      </c>
      <c r="D104">
        <v>26</v>
      </c>
      <c r="E104">
        <v>26</v>
      </c>
      <c r="F104">
        <v>3</v>
      </c>
      <c r="G104" s="379">
        <v>331</v>
      </c>
      <c r="H104" s="374" t="s">
        <v>846</v>
      </c>
      <c r="I104" s="378">
        <v>46193</v>
      </c>
      <c r="J104" t="s">
        <v>2190</v>
      </c>
      <c r="K104" s="375">
        <v>76</v>
      </c>
      <c r="L104" s="385">
        <v>76</v>
      </c>
      <c r="M104" s="375" t="s">
        <v>2195</v>
      </c>
      <c r="N104" s="138" t="s">
        <v>2196</v>
      </c>
      <c r="O104" s="375"/>
      <c r="P104" s="375"/>
      <c r="R104" s="138" t="s">
        <v>2046</v>
      </c>
      <c r="S104">
        <v>5</v>
      </c>
      <c r="T104">
        <v>21</v>
      </c>
      <c r="U104" s="138" t="s">
        <v>875</v>
      </c>
      <c r="X104" t="str">
        <f t="shared" si="2"/>
        <v/>
      </c>
      <c r="Y104" t="str">
        <f t="shared" si="3"/>
        <v/>
      </c>
    </row>
    <row r="105" spans="1:25" x14ac:dyDescent="0.25">
      <c r="A105" s="138">
        <v>341</v>
      </c>
      <c r="B105">
        <v>222</v>
      </c>
      <c r="C105" s="138">
        <v>26263341</v>
      </c>
      <c r="D105">
        <v>26</v>
      </c>
      <c r="E105">
        <v>26</v>
      </c>
      <c r="F105">
        <v>3</v>
      </c>
      <c r="G105" s="379">
        <v>341</v>
      </c>
      <c r="H105" s="374" t="s">
        <v>846</v>
      </c>
      <c r="I105" s="378">
        <v>46193</v>
      </c>
      <c r="J105" t="s">
        <v>2190</v>
      </c>
      <c r="K105" s="375" t="s">
        <v>846</v>
      </c>
      <c r="L105" s="385" t="s">
        <v>846</v>
      </c>
      <c r="M105" s="375" t="s">
        <v>2197</v>
      </c>
      <c r="N105" s="138" t="s">
        <v>2198</v>
      </c>
      <c r="O105" s="375">
        <v>262030</v>
      </c>
      <c r="P105" s="375">
        <v>3</v>
      </c>
      <c r="Q105" t="s">
        <v>849</v>
      </c>
      <c r="R105" s="138" t="s">
        <v>1719</v>
      </c>
      <c r="S105">
        <v>5</v>
      </c>
      <c r="T105">
        <v>21</v>
      </c>
      <c r="U105" s="138" t="s">
        <v>875</v>
      </c>
      <c r="X105" t="str">
        <f t="shared" si="2"/>
        <v/>
      </c>
      <c r="Y105" t="str">
        <f t="shared" si="3"/>
        <v/>
      </c>
    </row>
    <row r="106" spans="1:25" x14ac:dyDescent="0.25">
      <c r="A106" s="138">
        <v>343</v>
      </c>
      <c r="B106">
        <v>224</v>
      </c>
      <c r="C106" s="138">
        <v>26263351</v>
      </c>
      <c r="D106">
        <v>26</v>
      </c>
      <c r="E106">
        <v>26</v>
      </c>
      <c r="F106">
        <v>3</v>
      </c>
      <c r="G106" s="379">
        <v>351</v>
      </c>
      <c r="H106" s="374" t="s">
        <v>846</v>
      </c>
      <c r="I106" s="378">
        <v>46193</v>
      </c>
      <c r="J106" t="s">
        <v>2190</v>
      </c>
      <c r="K106" s="375">
        <v>79</v>
      </c>
      <c r="L106" s="385">
        <v>79</v>
      </c>
      <c r="M106" s="375" t="s">
        <v>2199</v>
      </c>
      <c r="N106" s="138" t="s">
        <v>2200</v>
      </c>
      <c r="O106" s="375">
        <v>262020</v>
      </c>
      <c r="P106" s="375">
        <v>2</v>
      </c>
      <c r="Q106" t="s">
        <v>847</v>
      </c>
      <c r="R106" s="138" t="s">
        <v>1754</v>
      </c>
      <c r="S106">
        <v>5</v>
      </c>
      <c r="T106">
        <v>21</v>
      </c>
      <c r="U106" s="138" t="s">
        <v>875</v>
      </c>
      <c r="X106" t="str">
        <f t="shared" si="2"/>
        <v/>
      </c>
      <c r="Y106" t="str">
        <f t="shared" si="3"/>
        <v/>
      </c>
    </row>
    <row r="107" spans="1:25" x14ac:dyDescent="0.25">
      <c r="A107" s="138">
        <v>345</v>
      </c>
      <c r="B107">
        <v>245</v>
      </c>
      <c r="C107" s="138">
        <v>26263401</v>
      </c>
      <c r="D107">
        <v>26</v>
      </c>
      <c r="E107">
        <v>26</v>
      </c>
      <c r="F107">
        <v>3</v>
      </c>
      <c r="G107">
        <v>401</v>
      </c>
      <c r="H107" s="374" t="s">
        <v>846</v>
      </c>
      <c r="I107" s="378">
        <v>46137</v>
      </c>
      <c r="J107" t="s">
        <v>2126</v>
      </c>
      <c r="K107" s="375">
        <v>1</v>
      </c>
      <c r="L107" s="385">
        <v>1</v>
      </c>
      <c r="M107" s="375" t="s">
        <v>2009</v>
      </c>
      <c r="N107" s="138" t="s">
        <v>2010</v>
      </c>
      <c r="O107" s="375">
        <v>263070</v>
      </c>
      <c r="P107" s="375">
        <v>5</v>
      </c>
      <c r="Q107" t="s">
        <v>1725</v>
      </c>
      <c r="R107" s="138" t="s">
        <v>1726</v>
      </c>
      <c r="S107">
        <v>5</v>
      </c>
      <c r="T107">
        <v>21</v>
      </c>
      <c r="U107" s="138" t="s">
        <v>875</v>
      </c>
      <c r="X107" t="str">
        <f t="shared" si="2"/>
        <v/>
      </c>
      <c r="Y107" t="str">
        <f t="shared" si="3"/>
        <v/>
      </c>
    </row>
    <row r="108" spans="1:25" x14ac:dyDescent="0.25">
      <c r="A108" s="138">
        <v>347</v>
      </c>
      <c r="B108">
        <v>242</v>
      </c>
      <c r="C108" s="138">
        <v>26263403</v>
      </c>
      <c r="D108">
        <v>26</v>
      </c>
      <c r="E108">
        <v>26</v>
      </c>
      <c r="F108">
        <v>3</v>
      </c>
      <c r="G108">
        <v>403</v>
      </c>
      <c r="H108" s="374" t="s">
        <v>846</v>
      </c>
      <c r="I108" s="378">
        <v>46158</v>
      </c>
      <c r="J108" t="s">
        <v>2142</v>
      </c>
      <c r="K108" s="377">
        <v>40</v>
      </c>
      <c r="L108" s="386">
        <v>40</v>
      </c>
      <c r="M108" s="138" t="s">
        <v>2201</v>
      </c>
      <c r="N108" s="138" t="s">
        <v>2011</v>
      </c>
      <c r="O108" s="375">
        <v>263080</v>
      </c>
      <c r="P108" s="375">
        <v>6</v>
      </c>
      <c r="Q108" t="s">
        <v>1592</v>
      </c>
      <c r="R108" s="138" t="s">
        <v>1592</v>
      </c>
      <c r="S108">
        <v>5</v>
      </c>
      <c r="T108">
        <v>21</v>
      </c>
      <c r="U108" s="138" t="s">
        <v>875</v>
      </c>
      <c r="X108" t="str">
        <f t="shared" si="2"/>
        <v/>
      </c>
      <c r="Y108" t="str">
        <f t="shared" si="3"/>
        <v/>
      </c>
    </row>
    <row r="109" spans="1:25" x14ac:dyDescent="0.25">
      <c r="A109" s="138">
        <v>349</v>
      </c>
      <c r="B109">
        <v>230</v>
      </c>
      <c r="C109" s="138">
        <v>26263405</v>
      </c>
      <c r="D109">
        <v>26</v>
      </c>
      <c r="E109">
        <v>26</v>
      </c>
      <c r="F109">
        <v>3</v>
      </c>
      <c r="G109" s="379">
        <v>405</v>
      </c>
      <c r="H109" s="374" t="s">
        <v>846</v>
      </c>
      <c r="I109" s="378">
        <v>46180</v>
      </c>
      <c r="J109" t="s">
        <v>2158</v>
      </c>
      <c r="K109" s="375">
        <v>77</v>
      </c>
      <c r="L109" s="385">
        <v>77</v>
      </c>
      <c r="M109" s="375" t="s">
        <v>2012</v>
      </c>
      <c r="N109" s="138" t="s">
        <v>2013</v>
      </c>
      <c r="O109" s="375">
        <v>262030</v>
      </c>
      <c r="P109" s="375">
        <v>3</v>
      </c>
      <c r="Q109" t="s">
        <v>849</v>
      </c>
      <c r="R109" s="138" t="s">
        <v>1719</v>
      </c>
      <c r="S109">
        <v>5</v>
      </c>
      <c r="T109">
        <v>21</v>
      </c>
      <c r="U109" s="138" t="s">
        <v>875</v>
      </c>
      <c r="X109" t="str">
        <f t="shared" si="2"/>
        <v/>
      </c>
      <c r="Y109" t="str">
        <f t="shared" si="3"/>
        <v/>
      </c>
    </row>
    <row r="110" spans="1:25" x14ac:dyDescent="0.25">
      <c r="A110" s="138">
        <v>350</v>
      </c>
      <c r="B110">
        <v>235</v>
      </c>
      <c r="C110" s="138">
        <v>26263406</v>
      </c>
      <c r="D110">
        <v>26</v>
      </c>
      <c r="E110">
        <v>26</v>
      </c>
      <c r="F110">
        <v>3</v>
      </c>
      <c r="G110" s="379">
        <v>406</v>
      </c>
      <c r="H110" s="374" t="s">
        <v>846</v>
      </c>
      <c r="I110" s="378">
        <v>46291</v>
      </c>
      <c r="J110" t="s">
        <v>2132</v>
      </c>
      <c r="K110" s="375">
        <v>58</v>
      </c>
      <c r="L110" s="385">
        <v>58</v>
      </c>
      <c r="M110" s="375" t="s">
        <v>2014</v>
      </c>
      <c r="N110" s="138" t="s">
        <v>2015</v>
      </c>
      <c r="O110" s="375">
        <v>262030</v>
      </c>
      <c r="P110" s="375">
        <v>3</v>
      </c>
      <c r="Q110" t="s">
        <v>849</v>
      </c>
      <c r="R110" s="138" t="s">
        <v>1719</v>
      </c>
      <c r="S110">
        <v>5</v>
      </c>
      <c r="T110">
        <v>21</v>
      </c>
      <c r="U110" s="138" t="s">
        <v>875</v>
      </c>
      <c r="X110" t="str">
        <f t="shared" si="2"/>
        <v/>
      </c>
      <c r="Y110" t="str">
        <f t="shared" si="3"/>
        <v/>
      </c>
    </row>
    <row r="111" spans="1:25" x14ac:dyDescent="0.25">
      <c r="A111" s="138">
        <v>354</v>
      </c>
      <c r="B111">
        <v>227</v>
      </c>
      <c r="C111" s="138">
        <v>26263410</v>
      </c>
      <c r="D111">
        <v>26</v>
      </c>
      <c r="E111">
        <v>26</v>
      </c>
      <c r="F111">
        <v>3</v>
      </c>
      <c r="G111" s="379">
        <v>410</v>
      </c>
      <c r="H111" s="374" t="s">
        <v>846</v>
      </c>
      <c r="I111" s="378">
        <v>46165</v>
      </c>
      <c r="J111" t="s">
        <v>2150</v>
      </c>
      <c r="K111" s="375" t="s">
        <v>846</v>
      </c>
      <c r="L111" s="385" t="s">
        <v>846</v>
      </c>
      <c r="M111" s="375" t="s">
        <v>2202</v>
      </c>
      <c r="N111" s="138" t="s">
        <v>2016</v>
      </c>
      <c r="O111" s="375">
        <v>262030</v>
      </c>
      <c r="P111" s="375">
        <v>3</v>
      </c>
      <c r="Q111" t="s">
        <v>849</v>
      </c>
      <c r="R111" s="138" t="s">
        <v>1719</v>
      </c>
      <c r="S111">
        <v>5</v>
      </c>
      <c r="T111">
        <v>21</v>
      </c>
      <c r="U111" s="138" t="s">
        <v>875</v>
      </c>
      <c r="X111" t="str">
        <f t="shared" si="2"/>
        <v/>
      </c>
      <c r="Y111" t="str">
        <f t="shared" si="3"/>
        <v/>
      </c>
    </row>
    <row r="112" spans="1:25" x14ac:dyDescent="0.25">
      <c r="A112" s="138">
        <v>355</v>
      </c>
      <c r="B112">
        <v>229</v>
      </c>
      <c r="C112" s="138">
        <v>26263411</v>
      </c>
      <c r="D112">
        <v>26</v>
      </c>
      <c r="E112">
        <v>26</v>
      </c>
      <c r="F112">
        <v>3</v>
      </c>
      <c r="G112" s="379">
        <v>411</v>
      </c>
      <c r="H112" s="374" t="s">
        <v>846</v>
      </c>
      <c r="I112" s="378">
        <v>46172</v>
      </c>
      <c r="J112" t="s">
        <v>2105</v>
      </c>
      <c r="K112" s="377" t="s">
        <v>846</v>
      </c>
      <c r="L112" s="386" t="s">
        <v>846</v>
      </c>
      <c r="M112" s="375" t="s">
        <v>2203</v>
      </c>
      <c r="N112" s="138" t="s">
        <v>2204</v>
      </c>
      <c r="O112" s="375">
        <v>263060</v>
      </c>
      <c r="P112" s="375">
        <v>4</v>
      </c>
      <c r="Q112" t="s">
        <v>867</v>
      </c>
      <c r="R112" s="138" t="s">
        <v>1758</v>
      </c>
      <c r="S112">
        <v>5</v>
      </c>
      <c r="T112">
        <v>21</v>
      </c>
      <c r="U112" s="138" t="s">
        <v>875</v>
      </c>
      <c r="X112" t="str">
        <f t="shared" si="2"/>
        <v/>
      </c>
      <c r="Y112" t="str">
        <f t="shared" si="3"/>
        <v/>
      </c>
    </row>
    <row r="113" spans="1:25" x14ac:dyDescent="0.25">
      <c r="A113" s="138">
        <v>357</v>
      </c>
      <c r="B113">
        <v>241</v>
      </c>
      <c r="C113" s="138">
        <v>26263413</v>
      </c>
      <c r="D113">
        <v>26</v>
      </c>
      <c r="E113">
        <v>26</v>
      </c>
      <c r="F113">
        <v>3</v>
      </c>
      <c r="G113" s="379">
        <v>413</v>
      </c>
      <c r="H113" s="374" t="s">
        <v>846</v>
      </c>
      <c r="I113" s="378">
        <v>46277</v>
      </c>
      <c r="J113" t="s">
        <v>2154</v>
      </c>
      <c r="K113" s="375">
        <v>42</v>
      </c>
      <c r="L113" s="385">
        <v>42</v>
      </c>
      <c r="M113" s="375" t="s">
        <v>2017</v>
      </c>
      <c r="N113" s="138" t="s">
        <v>2018</v>
      </c>
      <c r="O113" s="375">
        <v>262020</v>
      </c>
      <c r="P113" s="375">
        <v>2</v>
      </c>
      <c r="Q113" t="s">
        <v>847</v>
      </c>
      <c r="R113" s="138" t="s">
        <v>1717</v>
      </c>
      <c r="S113">
        <v>5</v>
      </c>
      <c r="T113">
        <v>21</v>
      </c>
      <c r="U113" s="138" t="s">
        <v>875</v>
      </c>
      <c r="X113" t="str">
        <f t="shared" si="2"/>
        <v/>
      </c>
      <c r="Y113" t="str">
        <f t="shared" si="3"/>
        <v/>
      </c>
    </row>
    <row r="114" spans="1:25" x14ac:dyDescent="0.25">
      <c r="A114" s="138">
        <v>358</v>
      </c>
      <c r="B114">
        <v>234</v>
      </c>
      <c r="C114" s="138">
        <v>26263414</v>
      </c>
      <c r="D114">
        <v>26</v>
      </c>
      <c r="E114">
        <v>26</v>
      </c>
      <c r="F114">
        <v>3</v>
      </c>
      <c r="G114">
        <v>414</v>
      </c>
      <c r="H114" s="374" t="s">
        <v>846</v>
      </c>
      <c r="I114" s="376">
        <v>46186</v>
      </c>
      <c r="J114" t="s">
        <v>2192</v>
      </c>
      <c r="K114" s="375">
        <v>53</v>
      </c>
      <c r="L114" s="385">
        <v>53</v>
      </c>
      <c r="M114" s="375" t="s">
        <v>1761</v>
      </c>
      <c r="N114" s="138" t="s">
        <v>163</v>
      </c>
      <c r="O114" s="375">
        <v>262020</v>
      </c>
      <c r="P114" s="375">
        <v>2</v>
      </c>
      <c r="Q114" t="s">
        <v>847</v>
      </c>
      <c r="R114" s="138" t="s">
        <v>1717</v>
      </c>
      <c r="S114">
        <v>5</v>
      </c>
      <c r="T114">
        <v>21</v>
      </c>
      <c r="U114" s="138" t="s">
        <v>875</v>
      </c>
      <c r="X114" t="str">
        <f t="shared" si="2"/>
        <v/>
      </c>
      <c r="Y114" t="str">
        <f t="shared" si="3"/>
        <v/>
      </c>
    </row>
    <row r="115" spans="1:25" x14ac:dyDescent="0.25">
      <c r="A115" s="138">
        <v>359</v>
      </c>
      <c r="B115">
        <v>226</v>
      </c>
      <c r="C115" s="138">
        <v>26263415</v>
      </c>
      <c r="D115">
        <v>26</v>
      </c>
      <c r="E115">
        <v>26</v>
      </c>
      <c r="F115">
        <v>3</v>
      </c>
      <c r="G115" s="379">
        <v>415</v>
      </c>
      <c r="H115" s="374" t="s">
        <v>846</v>
      </c>
      <c r="I115" s="378">
        <v>46137</v>
      </c>
      <c r="J115" t="s">
        <v>2126</v>
      </c>
      <c r="K115" s="375" t="s">
        <v>846</v>
      </c>
      <c r="L115" s="385" t="s">
        <v>846</v>
      </c>
      <c r="M115" s="375" t="s">
        <v>2019</v>
      </c>
      <c r="N115" s="138" t="s">
        <v>2205</v>
      </c>
      <c r="O115" s="375">
        <v>262020</v>
      </c>
      <c r="P115" s="375">
        <v>2</v>
      </c>
      <c r="Q115" t="s">
        <v>847</v>
      </c>
      <c r="R115" s="138" t="s">
        <v>1717</v>
      </c>
      <c r="S115">
        <v>5</v>
      </c>
      <c r="T115">
        <v>21</v>
      </c>
      <c r="U115" s="138" t="s">
        <v>875</v>
      </c>
      <c r="X115" t="str">
        <f t="shared" si="2"/>
        <v/>
      </c>
      <c r="Y115" t="str">
        <f t="shared" si="3"/>
        <v/>
      </c>
    </row>
    <row r="116" spans="1:25" x14ac:dyDescent="0.25">
      <c r="A116" s="138">
        <v>360</v>
      </c>
      <c r="B116">
        <v>233</v>
      </c>
      <c r="C116" s="138">
        <v>26263416</v>
      </c>
      <c r="D116">
        <v>26</v>
      </c>
      <c r="E116">
        <v>26</v>
      </c>
      <c r="F116">
        <v>3</v>
      </c>
      <c r="G116" s="379">
        <v>416</v>
      </c>
      <c r="H116" s="374" t="s">
        <v>846</v>
      </c>
      <c r="I116" s="378">
        <v>46179</v>
      </c>
      <c r="J116" t="s">
        <v>2206</v>
      </c>
      <c r="K116" s="375">
        <v>42</v>
      </c>
      <c r="L116" s="385">
        <v>42</v>
      </c>
      <c r="M116" s="375" t="s">
        <v>1760</v>
      </c>
      <c r="N116" s="138" t="s">
        <v>2020</v>
      </c>
      <c r="O116" s="375">
        <v>262020</v>
      </c>
      <c r="P116" s="375">
        <v>2</v>
      </c>
      <c r="Q116" t="s">
        <v>847</v>
      </c>
      <c r="R116" s="138" t="s">
        <v>1717</v>
      </c>
      <c r="S116">
        <v>5</v>
      </c>
      <c r="T116">
        <v>21</v>
      </c>
      <c r="U116" s="138" t="s">
        <v>875</v>
      </c>
      <c r="X116" t="str">
        <f t="shared" si="2"/>
        <v/>
      </c>
      <c r="Y116" t="str">
        <f t="shared" si="3"/>
        <v/>
      </c>
    </row>
    <row r="117" spans="1:25" x14ac:dyDescent="0.25">
      <c r="A117" s="138">
        <v>361</v>
      </c>
      <c r="B117">
        <v>231</v>
      </c>
      <c r="C117" s="138">
        <v>26263417</v>
      </c>
      <c r="D117">
        <v>26</v>
      </c>
      <c r="E117">
        <v>26</v>
      </c>
      <c r="F117">
        <v>3</v>
      </c>
      <c r="G117" s="379">
        <v>417</v>
      </c>
      <c r="H117" s="374" t="s">
        <v>846</v>
      </c>
      <c r="I117" s="378">
        <v>46178</v>
      </c>
      <c r="J117" t="s">
        <v>2207</v>
      </c>
      <c r="K117" s="375">
        <v>57</v>
      </c>
      <c r="L117" s="385">
        <v>57</v>
      </c>
      <c r="M117" s="375" t="s">
        <v>1759</v>
      </c>
      <c r="N117" s="138" t="s">
        <v>2021</v>
      </c>
      <c r="O117" s="375">
        <v>262020</v>
      </c>
      <c r="P117" s="375">
        <v>2</v>
      </c>
      <c r="Q117" t="s">
        <v>847</v>
      </c>
      <c r="R117" s="138" t="s">
        <v>1717</v>
      </c>
      <c r="S117">
        <v>5</v>
      </c>
      <c r="T117">
        <v>21</v>
      </c>
      <c r="U117" s="138" t="s">
        <v>875</v>
      </c>
      <c r="X117" t="str">
        <f t="shared" si="2"/>
        <v/>
      </c>
      <c r="Y117" t="str">
        <f t="shared" si="3"/>
        <v/>
      </c>
    </row>
    <row r="118" spans="1:25" x14ac:dyDescent="0.25">
      <c r="A118" s="138">
        <v>362</v>
      </c>
      <c r="B118">
        <v>238</v>
      </c>
      <c r="C118" s="138">
        <v>26263418</v>
      </c>
      <c r="D118">
        <v>26</v>
      </c>
      <c r="E118">
        <v>26</v>
      </c>
      <c r="F118">
        <v>3</v>
      </c>
      <c r="G118">
        <v>418</v>
      </c>
      <c r="H118" s="374" t="s">
        <v>846</v>
      </c>
      <c r="I118" s="376">
        <v>46291</v>
      </c>
      <c r="J118" t="s">
        <v>2132</v>
      </c>
      <c r="K118" s="138">
        <v>30</v>
      </c>
      <c r="L118" s="385">
        <v>30</v>
      </c>
      <c r="M118" s="375" t="s">
        <v>2022</v>
      </c>
      <c r="N118" s="138" t="s">
        <v>2023</v>
      </c>
      <c r="O118" s="375">
        <v>262020</v>
      </c>
      <c r="P118" s="375">
        <v>2</v>
      </c>
      <c r="Q118" t="s">
        <v>847</v>
      </c>
      <c r="R118" s="138" t="s">
        <v>1717</v>
      </c>
      <c r="S118">
        <v>5</v>
      </c>
      <c r="T118">
        <v>21</v>
      </c>
      <c r="U118" s="138" t="s">
        <v>875</v>
      </c>
      <c r="X118" t="str">
        <f t="shared" si="2"/>
        <v/>
      </c>
      <c r="Y118" t="str">
        <f t="shared" si="3"/>
        <v/>
      </c>
    </row>
    <row r="119" spans="1:25" x14ac:dyDescent="0.25">
      <c r="A119" s="138">
        <v>364</v>
      </c>
      <c r="B119">
        <v>252</v>
      </c>
      <c r="C119" s="138">
        <v>26263420</v>
      </c>
      <c r="D119">
        <v>26</v>
      </c>
      <c r="E119">
        <v>26</v>
      </c>
      <c r="F119">
        <v>3</v>
      </c>
      <c r="G119" s="379">
        <v>420</v>
      </c>
      <c r="H119" s="374" t="s">
        <v>846</v>
      </c>
      <c r="I119" s="376">
        <v>46116</v>
      </c>
      <c r="J119" t="s">
        <v>2208</v>
      </c>
      <c r="K119" s="375">
        <v>1</v>
      </c>
      <c r="L119" s="385">
        <v>1</v>
      </c>
      <c r="M119" s="375" t="s">
        <v>1763</v>
      </c>
      <c r="N119" s="138" t="s">
        <v>1764</v>
      </c>
      <c r="O119" s="375">
        <v>262020</v>
      </c>
      <c r="P119" s="375">
        <v>2</v>
      </c>
      <c r="Q119" t="s">
        <v>847</v>
      </c>
      <c r="R119" s="138" t="s">
        <v>1717</v>
      </c>
      <c r="S119">
        <v>5</v>
      </c>
      <c r="T119">
        <v>21</v>
      </c>
      <c r="U119" s="138" t="s">
        <v>875</v>
      </c>
      <c r="X119" t="str">
        <f t="shared" si="2"/>
        <v/>
      </c>
      <c r="Y119" t="str">
        <f t="shared" si="3"/>
        <v/>
      </c>
    </row>
    <row r="120" spans="1:25" x14ac:dyDescent="0.25">
      <c r="A120" s="138">
        <v>365</v>
      </c>
      <c r="C120" s="138">
        <v>26263421</v>
      </c>
      <c r="D120">
        <v>26</v>
      </c>
      <c r="E120">
        <v>26</v>
      </c>
      <c r="F120">
        <v>3</v>
      </c>
      <c r="G120" s="379">
        <v>421</v>
      </c>
      <c r="H120" s="374" t="s">
        <v>846</v>
      </c>
      <c r="I120" s="378">
        <v>46130</v>
      </c>
      <c r="J120" t="s">
        <v>2176</v>
      </c>
      <c r="K120" s="375">
        <v>2</v>
      </c>
      <c r="L120" s="385">
        <v>2</v>
      </c>
      <c r="M120" s="375" t="s">
        <v>1763</v>
      </c>
      <c r="N120" s="138" t="s">
        <v>1764</v>
      </c>
      <c r="O120" s="375">
        <v>262020</v>
      </c>
      <c r="P120" s="375">
        <v>2</v>
      </c>
      <c r="Q120" t="s">
        <v>847</v>
      </c>
      <c r="R120" s="138" t="s">
        <v>1717</v>
      </c>
      <c r="S120">
        <v>5</v>
      </c>
      <c r="T120">
        <v>21</v>
      </c>
      <c r="U120" s="138" t="s">
        <v>875</v>
      </c>
      <c r="X120" t="str">
        <f t="shared" si="2"/>
        <v/>
      </c>
      <c r="Y120" t="str">
        <f t="shared" si="3"/>
        <v/>
      </c>
    </row>
    <row r="121" spans="1:25" x14ac:dyDescent="0.25">
      <c r="A121" s="138">
        <v>366</v>
      </c>
      <c r="C121" s="138">
        <v>26263422</v>
      </c>
      <c r="D121">
        <v>26</v>
      </c>
      <c r="E121">
        <v>26</v>
      </c>
      <c r="F121">
        <v>3</v>
      </c>
      <c r="G121" s="379">
        <v>422</v>
      </c>
      <c r="H121" s="374" t="s">
        <v>846</v>
      </c>
      <c r="I121" s="378">
        <v>46144</v>
      </c>
      <c r="J121" t="s">
        <v>2189</v>
      </c>
      <c r="K121" s="375">
        <v>3</v>
      </c>
      <c r="L121" s="385">
        <v>3</v>
      </c>
      <c r="M121" s="375" t="s">
        <v>1763</v>
      </c>
      <c r="N121" s="138" t="s">
        <v>1764</v>
      </c>
      <c r="O121" s="375">
        <v>262020</v>
      </c>
      <c r="P121" s="375">
        <v>2</v>
      </c>
      <c r="Q121" t="s">
        <v>847</v>
      </c>
      <c r="R121" s="138" t="s">
        <v>1717</v>
      </c>
      <c r="S121">
        <v>5</v>
      </c>
      <c r="T121">
        <v>21</v>
      </c>
      <c r="U121" s="138" t="s">
        <v>875</v>
      </c>
      <c r="X121" t="str">
        <f t="shared" si="2"/>
        <v/>
      </c>
      <c r="Y121" t="str">
        <f t="shared" si="3"/>
        <v/>
      </c>
    </row>
    <row r="122" spans="1:25" x14ac:dyDescent="0.25">
      <c r="A122" s="138">
        <v>367</v>
      </c>
      <c r="C122" s="138">
        <v>26263423</v>
      </c>
      <c r="D122">
        <v>26</v>
      </c>
      <c r="E122">
        <v>26</v>
      </c>
      <c r="F122">
        <v>3</v>
      </c>
      <c r="G122" s="379">
        <v>423</v>
      </c>
      <c r="H122" s="374" t="s">
        <v>846</v>
      </c>
      <c r="I122" s="378">
        <v>46166</v>
      </c>
      <c r="J122" t="s">
        <v>2137</v>
      </c>
      <c r="K122" s="375">
        <v>4</v>
      </c>
      <c r="L122" s="385">
        <v>4</v>
      </c>
      <c r="M122" s="375" t="s">
        <v>1763</v>
      </c>
      <c r="N122" s="138" t="s">
        <v>1764</v>
      </c>
      <c r="O122" s="375">
        <v>262020</v>
      </c>
      <c r="P122" s="375">
        <v>2</v>
      </c>
      <c r="Q122" t="s">
        <v>847</v>
      </c>
      <c r="R122" s="138" t="s">
        <v>1717</v>
      </c>
      <c r="S122">
        <v>5</v>
      </c>
      <c r="T122">
        <v>21</v>
      </c>
      <c r="U122" s="138" t="s">
        <v>875</v>
      </c>
      <c r="X122" t="str">
        <f t="shared" si="2"/>
        <v/>
      </c>
      <c r="Y122" t="str">
        <f t="shared" si="3"/>
        <v/>
      </c>
    </row>
    <row r="123" spans="1:25" x14ac:dyDescent="0.25">
      <c r="A123" s="138">
        <v>368</v>
      </c>
      <c r="C123" s="138">
        <v>26263424</v>
      </c>
      <c r="D123">
        <v>26</v>
      </c>
      <c r="E123">
        <v>26</v>
      </c>
      <c r="F123">
        <v>3</v>
      </c>
      <c r="G123">
        <v>424</v>
      </c>
      <c r="H123" s="374" t="s">
        <v>846</v>
      </c>
      <c r="I123" s="378">
        <v>46259</v>
      </c>
      <c r="J123" t="s">
        <v>2209</v>
      </c>
      <c r="K123" s="375">
        <v>5</v>
      </c>
      <c r="L123" s="385">
        <v>5</v>
      </c>
      <c r="M123" s="375" t="s">
        <v>1763</v>
      </c>
      <c r="N123" s="138" t="s">
        <v>1764</v>
      </c>
      <c r="O123" s="375">
        <v>262020</v>
      </c>
      <c r="P123" s="375">
        <v>2</v>
      </c>
      <c r="Q123" t="s">
        <v>847</v>
      </c>
      <c r="R123" s="138" t="s">
        <v>1717</v>
      </c>
      <c r="U123" s="138" t="s">
        <v>875</v>
      </c>
      <c r="X123" t="str">
        <f t="shared" si="2"/>
        <v/>
      </c>
      <c r="Y123" t="str">
        <f t="shared" si="3"/>
        <v/>
      </c>
    </row>
    <row r="124" spans="1:25" x14ac:dyDescent="0.25">
      <c r="A124" s="138">
        <v>371</v>
      </c>
      <c r="B124">
        <v>204</v>
      </c>
      <c r="C124" s="138">
        <v>26263820</v>
      </c>
      <c r="D124">
        <v>26</v>
      </c>
      <c r="E124">
        <v>26</v>
      </c>
      <c r="F124">
        <v>3</v>
      </c>
      <c r="G124" s="379">
        <v>820</v>
      </c>
      <c r="H124" s="374" t="s">
        <v>846</v>
      </c>
      <c r="I124" s="378">
        <v>46333</v>
      </c>
      <c r="J124" t="s">
        <v>2135</v>
      </c>
      <c r="K124" s="375">
        <v>77</v>
      </c>
      <c r="L124" s="385">
        <v>77</v>
      </c>
      <c r="M124" s="375" t="s">
        <v>2024</v>
      </c>
      <c r="N124" s="138" t="s">
        <v>2025</v>
      </c>
      <c r="O124" s="375">
        <v>262030</v>
      </c>
      <c r="P124" s="375">
        <v>3</v>
      </c>
      <c r="Q124" t="s">
        <v>849</v>
      </c>
      <c r="R124" s="138" t="s">
        <v>1719</v>
      </c>
      <c r="S124">
        <v>5</v>
      </c>
      <c r="T124">
        <v>21</v>
      </c>
      <c r="U124" s="138" t="s">
        <v>875</v>
      </c>
      <c r="X124" t="str">
        <f t="shared" si="2"/>
        <v/>
      </c>
      <c r="Y124" t="str">
        <f t="shared" si="3"/>
        <v/>
      </c>
    </row>
    <row r="125" spans="1:25" x14ac:dyDescent="0.25">
      <c r="A125" s="138">
        <v>372</v>
      </c>
      <c r="B125">
        <v>204</v>
      </c>
      <c r="C125" s="138">
        <v>26263821</v>
      </c>
      <c r="D125">
        <v>26</v>
      </c>
      <c r="E125">
        <v>26</v>
      </c>
      <c r="F125">
        <v>3</v>
      </c>
      <c r="G125" s="379">
        <v>821</v>
      </c>
      <c r="H125" s="374" t="s">
        <v>846</v>
      </c>
      <c r="I125" s="378">
        <v>46333</v>
      </c>
      <c r="J125" t="s">
        <v>2135</v>
      </c>
      <c r="K125" s="375">
        <v>41</v>
      </c>
      <c r="L125" s="385">
        <v>41</v>
      </c>
      <c r="M125" s="375" t="s">
        <v>2026</v>
      </c>
      <c r="N125" s="138" t="s">
        <v>2027</v>
      </c>
      <c r="O125" s="375">
        <v>262030</v>
      </c>
      <c r="P125" s="375">
        <v>3</v>
      </c>
      <c r="Q125" t="s">
        <v>849</v>
      </c>
      <c r="R125" s="138" t="s">
        <v>1719</v>
      </c>
      <c r="S125">
        <v>5</v>
      </c>
      <c r="T125">
        <v>21</v>
      </c>
      <c r="U125" s="138" t="s">
        <v>875</v>
      </c>
      <c r="X125" t="str">
        <f t="shared" si="2"/>
        <v/>
      </c>
      <c r="Y125" t="str">
        <f t="shared" si="3"/>
        <v/>
      </c>
    </row>
    <row r="126" spans="1:25" x14ac:dyDescent="0.25">
      <c r="A126" s="138">
        <v>374</v>
      </c>
      <c r="B126">
        <v>217</v>
      </c>
      <c r="C126" s="138">
        <v>26263830</v>
      </c>
      <c r="D126">
        <v>26</v>
      </c>
      <c r="E126">
        <v>26</v>
      </c>
      <c r="F126">
        <v>3</v>
      </c>
      <c r="G126" s="379">
        <v>830</v>
      </c>
      <c r="H126" s="374" t="s">
        <v>846</v>
      </c>
      <c r="I126" s="378">
        <v>46305</v>
      </c>
      <c r="J126" t="s">
        <v>2210</v>
      </c>
      <c r="K126" s="375">
        <v>75</v>
      </c>
      <c r="L126" s="385">
        <v>75</v>
      </c>
      <c r="M126" s="375" t="s">
        <v>2028</v>
      </c>
      <c r="N126" s="138" t="s">
        <v>2029</v>
      </c>
      <c r="O126" s="375">
        <v>261010</v>
      </c>
      <c r="P126" s="375">
        <v>1</v>
      </c>
      <c r="Q126" t="s">
        <v>1591</v>
      </c>
      <c r="R126" s="138" t="s">
        <v>1716</v>
      </c>
      <c r="S126">
        <v>5</v>
      </c>
      <c r="T126">
        <v>21</v>
      </c>
      <c r="U126" s="138" t="s">
        <v>875</v>
      </c>
      <c r="X126" t="str">
        <f t="shared" si="2"/>
        <v/>
      </c>
      <c r="Y126" t="str">
        <f t="shared" si="3"/>
        <v/>
      </c>
    </row>
    <row r="127" spans="1:25" x14ac:dyDescent="0.25">
      <c r="A127" s="138">
        <v>375</v>
      </c>
      <c r="B127">
        <v>219</v>
      </c>
      <c r="C127" s="138">
        <v>26263831</v>
      </c>
      <c r="D127">
        <v>26</v>
      </c>
      <c r="E127">
        <v>26</v>
      </c>
      <c r="F127">
        <v>3</v>
      </c>
      <c r="G127" s="379">
        <v>831</v>
      </c>
      <c r="H127" s="374" t="s">
        <v>846</v>
      </c>
      <c r="I127" s="378">
        <v>46312</v>
      </c>
      <c r="J127" t="s">
        <v>2211</v>
      </c>
      <c r="K127" s="375">
        <v>36</v>
      </c>
      <c r="L127" s="385">
        <v>36</v>
      </c>
      <c r="M127" s="375" t="s">
        <v>2030</v>
      </c>
      <c r="N127" s="138" t="s">
        <v>2031</v>
      </c>
      <c r="O127" s="375"/>
      <c r="P127" s="375"/>
      <c r="R127" s="138" t="s">
        <v>2032</v>
      </c>
      <c r="S127">
        <v>5</v>
      </c>
      <c r="T127">
        <v>21</v>
      </c>
      <c r="U127" s="138" t="s">
        <v>875</v>
      </c>
      <c r="X127" t="str">
        <f t="shared" si="2"/>
        <v/>
      </c>
      <c r="Y127" t="str">
        <f t="shared" si="3"/>
        <v/>
      </c>
    </row>
    <row r="128" spans="1:25" x14ac:dyDescent="0.25">
      <c r="A128" s="138">
        <v>376</v>
      </c>
      <c r="B128">
        <v>221</v>
      </c>
      <c r="C128" s="138">
        <v>26263832</v>
      </c>
      <c r="D128">
        <v>26</v>
      </c>
      <c r="E128">
        <v>26</v>
      </c>
      <c r="F128">
        <v>3</v>
      </c>
      <c r="G128" s="379">
        <v>832</v>
      </c>
      <c r="H128" s="374" t="s">
        <v>846</v>
      </c>
      <c r="I128" s="378">
        <v>46305</v>
      </c>
      <c r="J128" t="s">
        <v>2210</v>
      </c>
      <c r="K128" s="375">
        <v>76</v>
      </c>
      <c r="L128" s="385">
        <v>76</v>
      </c>
      <c r="M128" s="375" t="s">
        <v>2033</v>
      </c>
      <c r="N128" s="138" t="s">
        <v>2034</v>
      </c>
      <c r="O128" s="375"/>
      <c r="P128" s="375"/>
      <c r="R128" s="138" t="s">
        <v>2212</v>
      </c>
      <c r="S128">
        <v>5</v>
      </c>
      <c r="T128">
        <v>21</v>
      </c>
      <c r="U128" s="138" t="s">
        <v>875</v>
      </c>
      <c r="X128" t="str">
        <f t="shared" si="2"/>
        <v/>
      </c>
      <c r="Y128" t="str">
        <f t="shared" si="3"/>
        <v/>
      </c>
    </row>
    <row r="129" spans="1:25" x14ac:dyDescent="0.25">
      <c r="A129" s="138">
        <v>377</v>
      </c>
      <c r="B129">
        <v>223</v>
      </c>
      <c r="C129" s="138">
        <v>26263833</v>
      </c>
      <c r="D129">
        <v>26</v>
      </c>
      <c r="E129">
        <v>26</v>
      </c>
      <c r="F129">
        <v>3</v>
      </c>
      <c r="G129" s="379">
        <v>833</v>
      </c>
      <c r="H129" s="374" t="s">
        <v>846</v>
      </c>
      <c r="I129" s="378">
        <v>46305</v>
      </c>
      <c r="J129" t="s">
        <v>2210</v>
      </c>
      <c r="K129" s="375" t="s">
        <v>846</v>
      </c>
      <c r="L129" s="385" t="s">
        <v>846</v>
      </c>
      <c r="M129" s="375" t="s">
        <v>2035</v>
      </c>
      <c r="N129" s="138" t="s">
        <v>2036</v>
      </c>
      <c r="O129" s="375">
        <v>262030</v>
      </c>
      <c r="P129" s="375">
        <v>3</v>
      </c>
      <c r="Q129" t="s">
        <v>849</v>
      </c>
      <c r="R129" s="138" t="s">
        <v>1719</v>
      </c>
      <c r="S129">
        <v>5</v>
      </c>
      <c r="T129">
        <v>21</v>
      </c>
      <c r="U129" s="138" t="s">
        <v>875</v>
      </c>
      <c r="X129" t="str">
        <f t="shared" si="2"/>
        <v/>
      </c>
      <c r="Y129" t="str">
        <f t="shared" si="3"/>
        <v/>
      </c>
    </row>
    <row r="130" spans="1:25" x14ac:dyDescent="0.25">
      <c r="A130" s="138">
        <v>378</v>
      </c>
      <c r="B130">
        <v>225</v>
      </c>
      <c r="C130" s="138">
        <v>26263834</v>
      </c>
      <c r="D130">
        <v>26</v>
      </c>
      <c r="E130">
        <v>26</v>
      </c>
      <c r="F130">
        <v>3</v>
      </c>
      <c r="G130" s="379">
        <v>834</v>
      </c>
      <c r="H130" s="374" t="s">
        <v>846</v>
      </c>
      <c r="I130" s="378">
        <v>46305</v>
      </c>
      <c r="J130" t="s">
        <v>2210</v>
      </c>
      <c r="K130" s="375">
        <v>73</v>
      </c>
      <c r="L130" s="385">
        <v>73</v>
      </c>
      <c r="M130" s="375" t="s">
        <v>2213</v>
      </c>
      <c r="N130" s="138" t="s">
        <v>2037</v>
      </c>
      <c r="O130" s="375">
        <v>262020</v>
      </c>
      <c r="P130" s="375">
        <v>2</v>
      </c>
      <c r="Q130" t="s">
        <v>847</v>
      </c>
      <c r="R130" s="138" t="s">
        <v>1754</v>
      </c>
      <c r="S130">
        <v>5</v>
      </c>
      <c r="T130">
        <v>21</v>
      </c>
      <c r="U130" s="138" t="s">
        <v>875</v>
      </c>
      <c r="X130" t="str">
        <f t="shared" si="2"/>
        <v/>
      </c>
      <c r="Y130" t="str">
        <f t="shared" si="3"/>
        <v/>
      </c>
    </row>
    <row r="131" spans="1:25" hidden="1" x14ac:dyDescent="0.25">
      <c r="A131" s="138">
        <v>401</v>
      </c>
      <c r="B131">
        <v>162</v>
      </c>
      <c r="C131" s="138">
        <v>26264200</v>
      </c>
      <c r="D131">
        <v>26</v>
      </c>
      <c r="E131">
        <v>26</v>
      </c>
      <c r="F131">
        <v>4</v>
      </c>
      <c r="G131" s="379">
        <v>200</v>
      </c>
      <c r="H131" s="374" t="s">
        <v>846</v>
      </c>
      <c r="I131" s="378">
        <v>46178</v>
      </c>
      <c r="J131" t="s">
        <v>2207</v>
      </c>
      <c r="K131" s="375">
        <v>79</v>
      </c>
      <c r="L131" s="385">
        <v>79</v>
      </c>
      <c r="M131" s="375" t="s">
        <v>2038</v>
      </c>
      <c r="N131" s="138" t="s">
        <v>2039</v>
      </c>
      <c r="O131" s="375">
        <v>261010</v>
      </c>
      <c r="P131" s="375">
        <v>1</v>
      </c>
      <c r="Q131" t="s">
        <v>1591</v>
      </c>
      <c r="R131" s="138" t="s">
        <v>1716</v>
      </c>
      <c r="S131">
        <v>3</v>
      </c>
      <c r="T131">
        <v>24</v>
      </c>
      <c r="U131" s="138" t="s">
        <v>850</v>
      </c>
      <c r="X131" t="str">
        <f t="shared" si="2"/>
        <v/>
      </c>
      <c r="Y131" t="str">
        <f t="shared" si="3"/>
        <v/>
      </c>
    </row>
    <row r="132" spans="1:25" hidden="1" x14ac:dyDescent="0.25">
      <c r="A132" s="138">
        <v>402</v>
      </c>
      <c r="B132">
        <v>163</v>
      </c>
      <c r="C132" s="138">
        <v>26264200</v>
      </c>
      <c r="D132">
        <v>26</v>
      </c>
      <c r="E132">
        <v>26</v>
      </c>
      <c r="F132">
        <v>4</v>
      </c>
      <c r="G132">
        <v>200</v>
      </c>
      <c r="H132" s="374" t="s">
        <v>846</v>
      </c>
      <c r="I132" s="376">
        <v>46179</v>
      </c>
      <c r="J132" t="s">
        <v>2214</v>
      </c>
      <c r="K132" s="377">
        <v>79</v>
      </c>
      <c r="L132" s="385">
        <v>79</v>
      </c>
      <c r="M132" s="375" t="s">
        <v>2038</v>
      </c>
      <c r="N132" s="138" t="s">
        <v>2039</v>
      </c>
      <c r="O132" s="375">
        <v>261010</v>
      </c>
      <c r="P132" s="375">
        <v>1</v>
      </c>
      <c r="Q132" t="s">
        <v>1591</v>
      </c>
      <c r="R132" s="138" t="s">
        <v>1716</v>
      </c>
      <c r="S132">
        <v>3</v>
      </c>
      <c r="T132">
        <v>24</v>
      </c>
      <c r="U132" s="138" t="s">
        <v>850</v>
      </c>
      <c r="X132" t="str">
        <f t="shared" si="2"/>
        <v>##</v>
      </c>
      <c r="Y132" t="str">
        <f t="shared" si="3"/>
        <v/>
      </c>
    </row>
    <row r="133" spans="1:25" hidden="1" x14ac:dyDescent="0.25">
      <c r="A133" s="138">
        <v>403</v>
      </c>
      <c r="B133">
        <v>164</v>
      </c>
      <c r="C133" s="138">
        <v>26264200</v>
      </c>
      <c r="D133">
        <v>26</v>
      </c>
      <c r="E133">
        <v>26</v>
      </c>
      <c r="F133">
        <v>4</v>
      </c>
      <c r="G133" s="379">
        <v>200</v>
      </c>
      <c r="H133" s="374" t="s">
        <v>846</v>
      </c>
      <c r="I133" s="378">
        <v>46180</v>
      </c>
      <c r="J133" t="s">
        <v>2215</v>
      </c>
      <c r="K133" s="375">
        <v>79</v>
      </c>
      <c r="L133" s="385">
        <v>79</v>
      </c>
      <c r="M133" s="375" t="s">
        <v>2038</v>
      </c>
      <c r="N133" s="138" t="s">
        <v>2039</v>
      </c>
      <c r="O133" s="375">
        <v>261010</v>
      </c>
      <c r="P133" s="375">
        <v>1</v>
      </c>
      <c r="Q133" t="s">
        <v>1591</v>
      </c>
      <c r="R133" s="138" t="s">
        <v>1716</v>
      </c>
      <c r="S133">
        <v>3</v>
      </c>
      <c r="T133">
        <v>24</v>
      </c>
      <c r="U133" s="138" t="s">
        <v>850</v>
      </c>
      <c r="X133" t="str">
        <f t="shared" si="2"/>
        <v>##</v>
      </c>
      <c r="Y133" t="str">
        <f t="shared" si="3"/>
        <v/>
      </c>
    </row>
    <row r="134" spans="1:25" hidden="1" x14ac:dyDescent="0.25">
      <c r="A134" s="138">
        <v>404</v>
      </c>
      <c r="B134">
        <v>161</v>
      </c>
      <c r="C134" s="138">
        <v>26264251</v>
      </c>
      <c r="D134">
        <v>26</v>
      </c>
      <c r="E134">
        <v>26</v>
      </c>
      <c r="F134">
        <v>4</v>
      </c>
      <c r="G134">
        <v>251</v>
      </c>
      <c r="H134" s="374" t="s">
        <v>846</v>
      </c>
      <c r="I134" s="378">
        <v>46124</v>
      </c>
      <c r="J134" t="s">
        <v>2216</v>
      </c>
      <c r="K134" s="375">
        <v>61</v>
      </c>
      <c r="L134" s="385">
        <v>61</v>
      </c>
      <c r="M134" s="375" t="s">
        <v>1751</v>
      </c>
      <c r="N134" s="138" t="s">
        <v>2040</v>
      </c>
      <c r="O134" s="375">
        <v>261010</v>
      </c>
      <c r="P134" s="375">
        <v>1</v>
      </c>
      <c r="Q134" t="s">
        <v>1591</v>
      </c>
      <c r="R134" s="138" t="s">
        <v>1716</v>
      </c>
      <c r="S134">
        <v>3</v>
      </c>
      <c r="T134">
        <v>24</v>
      </c>
      <c r="U134" s="138" t="s">
        <v>850</v>
      </c>
      <c r="X134" t="str">
        <f t="shared" ref="X134:X180" si="4">IF(C134="","##",IF(C134=C133,"##",""))</f>
        <v/>
      </c>
      <c r="Y134" t="str">
        <f t="shared" ref="Y134:Y180" si="5">IF(C134="","$$$","")</f>
        <v/>
      </c>
    </row>
    <row r="135" spans="1:25" hidden="1" x14ac:dyDescent="0.25">
      <c r="A135" s="138">
        <v>405</v>
      </c>
      <c r="B135">
        <v>179</v>
      </c>
      <c r="C135" s="138">
        <v>26264252</v>
      </c>
      <c r="D135">
        <v>26</v>
      </c>
      <c r="E135">
        <v>26</v>
      </c>
      <c r="F135">
        <v>4</v>
      </c>
      <c r="G135" s="379">
        <v>252</v>
      </c>
      <c r="H135" s="374" t="s">
        <v>846</v>
      </c>
      <c r="I135" s="378">
        <v>46158</v>
      </c>
      <c r="J135" t="s">
        <v>2142</v>
      </c>
      <c r="K135" s="375">
        <v>79</v>
      </c>
      <c r="L135" s="385">
        <v>79</v>
      </c>
      <c r="M135" s="375" t="s">
        <v>2217</v>
      </c>
      <c r="N135" s="138" t="s">
        <v>2041</v>
      </c>
      <c r="O135" s="375">
        <v>261010</v>
      </c>
      <c r="P135" s="375">
        <v>1</v>
      </c>
      <c r="Q135" t="s">
        <v>1591</v>
      </c>
      <c r="R135" s="138" t="s">
        <v>1716</v>
      </c>
      <c r="S135">
        <v>3</v>
      </c>
      <c r="T135">
        <v>24</v>
      </c>
      <c r="U135" s="138" t="s">
        <v>850</v>
      </c>
      <c r="X135" t="str">
        <f t="shared" si="4"/>
        <v/>
      </c>
      <c r="Y135" t="str">
        <f t="shared" si="5"/>
        <v/>
      </c>
    </row>
    <row r="136" spans="1:25" hidden="1" x14ac:dyDescent="0.25">
      <c r="A136" s="138">
        <v>406</v>
      </c>
      <c r="B136">
        <v>180</v>
      </c>
      <c r="C136" s="138">
        <v>26264252</v>
      </c>
      <c r="D136">
        <v>26</v>
      </c>
      <c r="E136">
        <v>26</v>
      </c>
      <c r="F136">
        <v>4</v>
      </c>
      <c r="G136" s="379">
        <v>252</v>
      </c>
      <c r="H136" s="374" t="s">
        <v>846</v>
      </c>
      <c r="I136" s="378">
        <v>46159</v>
      </c>
      <c r="J136" t="s">
        <v>2218</v>
      </c>
      <c r="K136" s="377">
        <v>79</v>
      </c>
      <c r="L136" s="385">
        <v>79</v>
      </c>
      <c r="M136" s="377" t="s">
        <v>2217</v>
      </c>
      <c r="N136" s="138" t="s">
        <v>2041</v>
      </c>
      <c r="O136" s="375">
        <v>261010</v>
      </c>
      <c r="P136" s="375">
        <v>1</v>
      </c>
      <c r="Q136" t="s">
        <v>1591</v>
      </c>
      <c r="R136" s="138" t="s">
        <v>1716</v>
      </c>
      <c r="S136">
        <v>3</v>
      </c>
      <c r="T136">
        <v>24</v>
      </c>
      <c r="U136" s="138" t="s">
        <v>850</v>
      </c>
      <c r="X136" t="str">
        <f t="shared" si="4"/>
        <v>##</v>
      </c>
      <c r="Y136" t="str">
        <f t="shared" si="5"/>
        <v/>
      </c>
    </row>
    <row r="137" spans="1:25" hidden="1" x14ac:dyDescent="0.25">
      <c r="A137" s="138">
        <v>407</v>
      </c>
      <c r="B137">
        <v>181</v>
      </c>
      <c r="C137" s="138">
        <v>26264253</v>
      </c>
      <c r="D137">
        <v>26</v>
      </c>
      <c r="E137">
        <v>26</v>
      </c>
      <c r="F137">
        <v>4</v>
      </c>
      <c r="G137" s="379">
        <v>253</v>
      </c>
      <c r="H137" s="374" t="s">
        <v>846</v>
      </c>
      <c r="I137" s="378">
        <v>46159</v>
      </c>
      <c r="J137" t="s">
        <v>2218</v>
      </c>
      <c r="K137" s="375">
        <v>78</v>
      </c>
      <c r="L137" s="385">
        <v>78</v>
      </c>
      <c r="M137" s="377" t="s">
        <v>1756</v>
      </c>
      <c r="N137" s="138" t="s">
        <v>874</v>
      </c>
      <c r="O137" s="375"/>
      <c r="P137" s="375"/>
      <c r="R137" s="138" t="s">
        <v>2046</v>
      </c>
      <c r="S137">
        <v>3</v>
      </c>
      <c r="T137">
        <v>24</v>
      </c>
      <c r="U137" s="138" t="s">
        <v>850</v>
      </c>
      <c r="X137" t="str">
        <f t="shared" si="4"/>
        <v/>
      </c>
      <c r="Y137" t="str">
        <f t="shared" si="5"/>
        <v/>
      </c>
    </row>
    <row r="138" spans="1:25" hidden="1" x14ac:dyDescent="0.25">
      <c r="A138" s="138">
        <v>408</v>
      </c>
      <c r="B138">
        <v>175</v>
      </c>
      <c r="C138" s="138">
        <v>26264254</v>
      </c>
      <c r="D138">
        <v>26</v>
      </c>
      <c r="E138">
        <v>26</v>
      </c>
      <c r="F138">
        <v>4</v>
      </c>
      <c r="G138" s="379">
        <v>254</v>
      </c>
      <c r="H138" s="374" t="s">
        <v>846</v>
      </c>
      <c r="I138" s="378">
        <v>46145</v>
      </c>
      <c r="J138" t="s">
        <v>2219</v>
      </c>
      <c r="K138" s="375">
        <v>79</v>
      </c>
      <c r="L138" s="385">
        <v>79</v>
      </c>
      <c r="M138" s="377" t="s">
        <v>1755</v>
      </c>
      <c r="N138" s="138" t="s">
        <v>872</v>
      </c>
      <c r="O138" s="375">
        <v>261010</v>
      </c>
      <c r="P138" s="375">
        <v>1</v>
      </c>
      <c r="Q138" t="s">
        <v>1591</v>
      </c>
      <c r="R138" s="138" t="s">
        <v>1716</v>
      </c>
      <c r="S138">
        <v>3</v>
      </c>
      <c r="T138">
        <v>24</v>
      </c>
      <c r="U138" s="138" t="s">
        <v>850</v>
      </c>
      <c r="X138" t="str">
        <f t="shared" si="4"/>
        <v/>
      </c>
      <c r="Y138" t="str">
        <f t="shared" si="5"/>
        <v/>
      </c>
    </row>
    <row r="139" spans="1:25" hidden="1" x14ac:dyDescent="0.25">
      <c r="A139" s="138">
        <v>409</v>
      </c>
      <c r="B139">
        <v>176</v>
      </c>
      <c r="C139" s="138">
        <v>26264254</v>
      </c>
      <c r="D139">
        <v>26</v>
      </c>
      <c r="E139">
        <v>26</v>
      </c>
      <c r="F139">
        <v>4</v>
      </c>
      <c r="G139" s="379">
        <v>254</v>
      </c>
      <c r="H139" s="374" t="s">
        <v>846</v>
      </c>
      <c r="I139" s="376">
        <v>46146</v>
      </c>
      <c r="J139" t="s">
        <v>2220</v>
      </c>
      <c r="K139" s="375">
        <v>79</v>
      </c>
      <c r="L139" s="385">
        <v>79</v>
      </c>
      <c r="M139" s="375" t="s">
        <v>1755</v>
      </c>
      <c r="N139" s="138" t="s">
        <v>872</v>
      </c>
      <c r="O139" s="375">
        <v>261010</v>
      </c>
      <c r="P139" s="375">
        <v>1</v>
      </c>
      <c r="Q139" t="s">
        <v>1591</v>
      </c>
      <c r="R139" s="138" t="s">
        <v>1716</v>
      </c>
      <c r="S139">
        <v>3</v>
      </c>
      <c r="T139">
        <v>24</v>
      </c>
      <c r="U139" s="138" t="s">
        <v>850</v>
      </c>
      <c r="X139" t="str">
        <f t="shared" si="4"/>
        <v>##</v>
      </c>
      <c r="Y139" t="str">
        <f t="shared" si="5"/>
        <v/>
      </c>
    </row>
    <row r="140" spans="1:25" hidden="1" x14ac:dyDescent="0.25">
      <c r="A140" s="138">
        <v>410</v>
      </c>
      <c r="B140">
        <v>177</v>
      </c>
      <c r="C140" s="138">
        <v>26264255</v>
      </c>
      <c r="D140">
        <v>26</v>
      </c>
      <c r="E140">
        <v>26</v>
      </c>
      <c r="F140">
        <v>4</v>
      </c>
      <c r="G140" s="379">
        <v>255</v>
      </c>
      <c r="H140" s="374" t="s">
        <v>846</v>
      </c>
      <c r="I140" s="378">
        <v>46145</v>
      </c>
      <c r="J140" t="s">
        <v>2219</v>
      </c>
      <c r="K140" s="375">
        <v>79</v>
      </c>
      <c r="L140" s="385">
        <v>79</v>
      </c>
      <c r="M140" s="375" t="s">
        <v>2042</v>
      </c>
      <c r="N140" s="138" t="s">
        <v>873</v>
      </c>
      <c r="O140" s="375">
        <v>262030</v>
      </c>
      <c r="P140" s="375">
        <v>3</v>
      </c>
      <c r="Q140" t="s">
        <v>849</v>
      </c>
      <c r="R140" s="138" t="s">
        <v>1719</v>
      </c>
      <c r="S140">
        <v>3</v>
      </c>
      <c r="T140">
        <v>24</v>
      </c>
      <c r="U140" s="138" t="s">
        <v>850</v>
      </c>
      <c r="X140" t="str">
        <f t="shared" si="4"/>
        <v/>
      </c>
      <c r="Y140" t="str">
        <f t="shared" si="5"/>
        <v/>
      </c>
    </row>
    <row r="141" spans="1:25" hidden="1" x14ac:dyDescent="0.25">
      <c r="A141" s="138">
        <v>411</v>
      </c>
      <c r="B141">
        <v>178</v>
      </c>
      <c r="C141" s="138">
        <v>26264255</v>
      </c>
      <c r="D141">
        <v>26</v>
      </c>
      <c r="E141">
        <v>26</v>
      </c>
      <c r="F141">
        <v>4</v>
      </c>
      <c r="G141" s="379">
        <v>255</v>
      </c>
      <c r="H141" s="374" t="s">
        <v>846</v>
      </c>
      <c r="I141" s="378">
        <v>46146</v>
      </c>
      <c r="J141" t="s">
        <v>2220</v>
      </c>
      <c r="K141" s="375">
        <v>79</v>
      </c>
      <c r="L141" s="385">
        <v>79</v>
      </c>
      <c r="M141" s="375" t="s">
        <v>2042</v>
      </c>
      <c r="N141" s="138" t="s">
        <v>873</v>
      </c>
      <c r="O141" s="375">
        <v>262030</v>
      </c>
      <c r="P141" s="375">
        <v>3</v>
      </c>
      <c r="Q141" t="s">
        <v>849</v>
      </c>
      <c r="R141" s="138" t="s">
        <v>1719</v>
      </c>
      <c r="S141">
        <v>3</v>
      </c>
      <c r="T141">
        <v>24</v>
      </c>
      <c r="U141" s="138" t="s">
        <v>850</v>
      </c>
      <c r="X141" t="str">
        <f t="shared" si="4"/>
        <v>##</v>
      </c>
      <c r="Y141" t="str">
        <f t="shared" si="5"/>
        <v/>
      </c>
    </row>
    <row r="142" spans="1:25" hidden="1" x14ac:dyDescent="0.25">
      <c r="A142" s="138">
        <v>412</v>
      </c>
      <c r="B142">
        <v>165</v>
      </c>
      <c r="C142" s="138">
        <v>26264220</v>
      </c>
      <c r="D142">
        <v>26</v>
      </c>
      <c r="E142">
        <v>26</v>
      </c>
      <c r="F142">
        <v>4</v>
      </c>
      <c r="G142" s="379">
        <v>220</v>
      </c>
      <c r="H142" s="374" t="s">
        <v>846</v>
      </c>
      <c r="I142" s="378">
        <v>46254</v>
      </c>
      <c r="J142" t="s">
        <v>2221</v>
      </c>
      <c r="K142" s="375">
        <v>59</v>
      </c>
      <c r="L142" s="385">
        <v>59</v>
      </c>
      <c r="M142" s="375" t="s">
        <v>2222</v>
      </c>
      <c r="N142" s="138" t="s">
        <v>1626</v>
      </c>
      <c r="O142" s="375">
        <v>261010</v>
      </c>
      <c r="P142" s="375">
        <v>1</v>
      </c>
      <c r="Q142" t="s">
        <v>1591</v>
      </c>
      <c r="R142" s="138" t="s">
        <v>1716</v>
      </c>
      <c r="S142">
        <v>3</v>
      </c>
      <c r="T142">
        <v>24</v>
      </c>
      <c r="U142" s="138" t="s">
        <v>850</v>
      </c>
      <c r="X142" t="str">
        <f t="shared" si="4"/>
        <v/>
      </c>
      <c r="Y142" t="str">
        <f t="shared" si="5"/>
        <v/>
      </c>
    </row>
    <row r="143" spans="1:25" hidden="1" x14ac:dyDescent="0.25">
      <c r="A143" s="138">
        <v>413</v>
      </c>
      <c r="B143">
        <v>166</v>
      </c>
      <c r="C143" s="138">
        <v>26264220</v>
      </c>
      <c r="D143">
        <v>26</v>
      </c>
      <c r="E143">
        <v>26</v>
      </c>
      <c r="F143">
        <v>4</v>
      </c>
      <c r="G143" s="379">
        <v>220</v>
      </c>
      <c r="H143" s="374" t="s">
        <v>846</v>
      </c>
      <c r="I143" s="378">
        <v>46255</v>
      </c>
      <c r="J143" t="s">
        <v>2223</v>
      </c>
      <c r="K143" s="375">
        <v>59</v>
      </c>
      <c r="L143" s="385">
        <v>59</v>
      </c>
      <c r="M143" s="377" t="s">
        <v>2222</v>
      </c>
      <c r="N143" s="138" t="s">
        <v>1626</v>
      </c>
      <c r="O143" s="375">
        <v>261010</v>
      </c>
      <c r="P143" s="375">
        <v>1</v>
      </c>
      <c r="Q143" t="s">
        <v>1591</v>
      </c>
      <c r="R143" s="138" t="s">
        <v>1716</v>
      </c>
      <c r="S143">
        <v>3</v>
      </c>
      <c r="T143">
        <v>24</v>
      </c>
      <c r="U143" s="138" t="s">
        <v>850</v>
      </c>
      <c r="X143" t="str">
        <f t="shared" si="4"/>
        <v>##</v>
      </c>
      <c r="Y143" t="str">
        <f t="shared" si="5"/>
        <v/>
      </c>
    </row>
    <row r="144" spans="1:25" hidden="1" x14ac:dyDescent="0.25">
      <c r="A144" s="138">
        <v>414</v>
      </c>
      <c r="B144">
        <v>167</v>
      </c>
      <c r="C144" s="138">
        <v>26264220</v>
      </c>
      <c r="D144">
        <v>26</v>
      </c>
      <c r="E144">
        <v>26</v>
      </c>
      <c r="F144">
        <v>4</v>
      </c>
      <c r="G144" s="379">
        <v>220</v>
      </c>
      <c r="H144" s="374" t="s">
        <v>846</v>
      </c>
      <c r="I144" s="378">
        <v>46256</v>
      </c>
      <c r="J144" t="s">
        <v>2224</v>
      </c>
      <c r="K144" s="375">
        <v>59</v>
      </c>
      <c r="L144" s="385">
        <v>59</v>
      </c>
      <c r="M144" s="377" t="s">
        <v>2222</v>
      </c>
      <c r="N144" s="138" t="s">
        <v>1626</v>
      </c>
      <c r="O144" s="375">
        <v>261010</v>
      </c>
      <c r="P144" s="375">
        <v>1</v>
      </c>
      <c r="Q144" t="s">
        <v>1591</v>
      </c>
      <c r="R144" s="138" t="s">
        <v>1716</v>
      </c>
      <c r="S144">
        <v>3</v>
      </c>
      <c r="T144">
        <v>24</v>
      </c>
      <c r="U144" s="138" t="s">
        <v>850</v>
      </c>
      <c r="X144" t="str">
        <f t="shared" si="4"/>
        <v>##</v>
      </c>
      <c r="Y144" t="str">
        <f t="shared" si="5"/>
        <v/>
      </c>
    </row>
    <row r="145" spans="1:25" hidden="1" x14ac:dyDescent="0.25">
      <c r="A145" s="138">
        <v>415</v>
      </c>
      <c r="B145">
        <v>168</v>
      </c>
      <c r="C145" s="138">
        <v>26264256</v>
      </c>
      <c r="D145">
        <v>26</v>
      </c>
      <c r="E145">
        <v>26</v>
      </c>
      <c r="F145">
        <v>4</v>
      </c>
      <c r="G145" s="379">
        <v>256</v>
      </c>
      <c r="H145" s="374" t="s">
        <v>846</v>
      </c>
      <c r="I145" s="378">
        <v>46298</v>
      </c>
      <c r="J145" t="s">
        <v>2177</v>
      </c>
      <c r="K145" s="375">
        <v>61</v>
      </c>
      <c r="L145" s="385">
        <v>61</v>
      </c>
      <c r="M145" s="377" t="s">
        <v>1752</v>
      </c>
      <c r="N145" s="138" t="s">
        <v>870</v>
      </c>
      <c r="O145" s="375">
        <v>261010</v>
      </c>
      <c r="P145" s="375">
        <v>1</v>
      </c>
      <c r="Q145" t="s">
        <v>1591</v>
      </c>
      <c r="R145" s="138" t="s">
        <v>1716</v>
      </c>
      <c r="S145">
        <v>3</v>
      </c>
      <c r="T145">
        <v>24</v>
      </c>
      <c r="U145" s="138" t="s">
        <v>850</v>
      </c>
      <c r="X145" t="str">
        <f t="shared" si="4"/>
        <v/>
      </c>
      <c r="Y145" t="str">
        <f t="shared" si="5"/>
        <v/>
      </c>
    </row>
    <row r="146" spans="1:25" hidden="1" x14ac:dyDescent="0.25">
      <c r="A146" s="138">
        <v>416</v>
      </c>
      <c r="B146">
        <v>169</v>
      </c>
      <c r="C146" s="138">
        <v>26264256</v>
      </c>
      <c r="D146">
        <v>26</v>
      </c>
      <c r="E146">
        <v>26</v>
      </c>
      <c r="F146">
        <v>4</v>
      </c>
      <c r="G146" s="379">
        <v>256</v>
      </c>
      <c r="H146" s="374" t="s">
        <v>846</v>
      </c>
      <c r="I146" s="378">
        <v>46299</v>
      </c>
      <c r="J146" t="s">
        <v>2225</v>
      </c>
      <c r="K146" s="375">
        <v>61</v>
      </c>
      <c r="L146" s="385">
        <v>61</v>
      </c>
      <c r="M146" s="375" t="s">
        <v>1752</v>
      </c>
      <c r="N146" s="138" t="s">
        <v>870</v>
      </c>
      <c r="O146" s="375">
        <v>261010</v>
      </c>
      <c r="P146" s="375">
        <v>1</v>
      </c>
      <c r="Q146" t="s">
        <v>1591</v>
      </c>
      <c r="R146" s="138" t="s">
        <v>1716</v>
      </c>
      <c r="S146">
        <v>3</v>
      </c>
      <c r="T146">
        <v>24</v>
      </c>
      <c r="U146" s="138" t="s">
        <v>850</v>
      </c>
      <c r="X146" t="str">
        <f t="shared" si="4"/>
        <v>##</v>
      </c>
      <c r="Y146" t="str">
        <f t="shared" si="5"/>
        <v/>
      </c>
    </row>
    <row r="147" spans="1:25" hidden="1" x14ac:dyDescent="0.25">
      <c r="A147" s="138">
        <v>417</v>
      </c>
      <c r="B147">
        <v>183</v>
      </c>
      <c r="C147" s="138">
        <v>26264257</v>
      </c>
      <c r="D147">
        <v>26</v>
      </c>
      <c r="E147">
        <v>26</v>
      </c>
      <c r="F147">
        <v>4</v>
      </c>
      <c r="G147" s="379">
        <v>257</v>
      </c>
      <c r="H147" s="374" t="s">
        <v>846</v>
      </c>
      <c r="I147" s="378">
        <v>46228</v>
      </c>
      <c r="J147" t="s">
        <v>2226</v>
      </c>
      <c r="K147" s="375">
        <v>59</v>
      </c>
      <c r="L147" s="385">
        <v>59</v>
      </c>
      <c r="M147" s="375" t="s">
        <v>2043</v>
      </c>
      <c r="N147" s="138" t="s">
        <v>2044</v>
      </c>
      <c r="O147" s="375">
        <v>262030</v>
      </c>
      <c r="P147" s="375">
        <v>3</v>
      </c>
      <c r="Q147" t="s">
        <v>849</v>
      </c>
      <c r="R147" s="138" t="s">
        <v>1719</v>
      </c>
      <c r="S147">
        <v>3</v>
      </c>
      <c r="T147">
        <v>24</v>
      </c>
      <c r="U147" s="138" t="s">
        <v>850</v>
      </c>
      <c r="X147" t="str">
        <f t="shared" si="4"/>
        <v/>
      </c>
      <c r="Y147" t="str">
        <f t="shared" si="5"/>
        <v/>
      </c>
    </row>
    <row r="148" spans="1:25" hidden="1" x14ac:dyDescent="0.25">
      <c r="A148" s="138">
        <v>418</v>
      </c>
      <c r="B148">
        <v>184</v>
      </c>
      <c r="C148" s="138">
        <v>26264258</v>
      </c>
      <c r="D148">
        <v>26</v>
      </c>
      <c r="E148">
        <v>26</v>
      </c>
      <c r="F148">
        <v>4</v>
      </c>
      <c r="G148" s="379">
        <v>258</v>
      </c>
      <c r="H148" s="374" t="s">
        <v>846</v>
      </c>
      <c r="I148" s="378">
        <v>46291</v>
      </c>
      <c r="J148" t="s">
        <v>2132</v>
      </c>
      <c r="K148" s="375">
        <v>61</v>
      </c>
      <c r="L148" s="385">
        <v>61</v>
      </c>
      <c r="M148" s="375" t="s">
        <v>2227</v>
      </c>
      <c r="N148" s="138" t="s">
        <v>2045</v>
      </c>
      <c r="O148" s="375"/>
      <c r="P148" s="375"/>
      <c r="R148" s="138" t="s">
        <v>2046</v>
      </c>
      <c r="S148">
        <v>3</v>
      </c>
      <c r="T148">
        <v>24</v>
      </c>
      <c r="U148" s="138" t="s">
        <v>850</v>
      </c>
      <c r="X148" t="str">
        <f t="shared" si="4"/>
        <v/>
      </c>
      <c r="Y148" t="str">
        <f t="shared" si="5"/>
        <v/>
      </c>
    </row>
    <row r="149" spans="1:25" hidden="1" x14ac:dyDescent="0.25">
      <c r="A149" s="138">
        <v>419</v>
      </c>
      <c r="B149">
        <v>190</v>
      </c>
      <c r="C149" s="138">
        <v>26264259</v>
      </c>
      <c r="D149">
        <v>26</v>
      </c>
      <c r="E149">
        <v>26</v>
      </c>
      <c r="F149">
        <v>4</v>
      </c>
      <c r="G149" s="379">
        <v>259</v>
      </c>
      <c r="H149" s="374" t="s">
        <v>846</v>
      </c>
      <c r="I149" s="378">
        <v>46222</v>
      </c>
      <c r="J149" t="s">
        <v>2127</v>
      </c>
      <c r="K149" s="375" t="s">
        <v>846</v>
      </c>
      <c r="L149" s="385" t="s">
        <v>846</v>
      </c>
      <c r="M149" s="375" t="s">
        <v>1608</v>
      </c>
      <c r="N149" s="138" t="s">
        <v>2047</v>
      </c>
      <c r="O149" s="375">
        <v>261010</v>
      </c>
      <c r="P149" s="375">
        <v>1</v>
      </c>
      <c r="Q149" t="s">
        <v>1591</v>
      </c>
      <c r="R149" s="138" t="s">
        <v>1716</v>
      </c>
      <c r="S149">
        <v>3</v>
      </c>
      <c r="T149">
        <v>24</v>
      </c>
      <c r="U149" s="138" t="s">
        <v>850</v>
      </c>
      <c r="X149" t="str">
        <f t="shared" si="4"/>
        <v/>
      </c>
      <c r="Y149" t="str">
        <f t="shared" si="5"/>
        <v/>
      </c>
    </row>
    <row r="150" spans="1:25" hidden="1" x14ac:dyDescent="0.25">
      <c r="A150" s="138">
        <v>420</v>
      </c>
      <c r="B150">
        <v>191</v>
      </c>
      <c r="C150" s="138">
        <v>26264260</v>
      </c>
      <c r="D150">
        <v>26</v>
      </c>
      <c r="E150">
        <v>26</v>
      </c>
      <c r="F150">
        <v>4</v>
      </c>
      <c r="G150" s="379">
        <v>260</v>
      </c>
      <c r="H150" s="374" t="s">
        <v>846</v>
      </c>
      <c r="I150" s="378">
        <v>46228</v>
      </c>
      <c r="J150" t="s">
        <v>2226</v>
      </c>
      <c r="K150" s="375" t="s">
        <v>846</v>
      </c>
      <c r="L150" s="385" t="s">
        <v>846</v>
      </c>
      <c r="M150" s="375" t="s">
        <v>2048</v>
      </c>
      <c r="N150" s="138" t="s">
        <v>2049</v>
      </c>
      <c r="O150" s="375">
        <v>262020</v>
      </c>
      <c r="P150" s="375">
        <v>2</v>
      </c>
      <c r="Q150" t="s">
        <v>847</v>
      </c>
      <c r="R150" s="138" t="s">
        <v>1754</v>
      </c>
      <c r="S150">
        <v>3</v>
      </c>
      <c r="T150">
        <v>24</v>
      </c>
      <c r="U150" s="138" t="s">
        <v>850</v>
      </c>
      <c r="X150" t="str">
        <f t="shared" si="4"/>
        <v/>
      </c>
      <c r="Y150" t="str">
        <f t="shared" si="5"/>
        <v/>
      </c>
    </row>
    <row r="151" spans="1:25" hidden="1" x14ac:dyDescent="0.25">
      <c r="A151" s="138">
        <v>428</v>
      </c>
      <c r="B151">
        <v>171</v>
      </c>
      <c r="C151" s="138">
        <v>26264301</v>
      </c>
      <c r="D151">
        <v>26</v>
      </c>
      <c r="E151">
        <v>26</v>
      </c>
      <c r="F151">
        <v>4</v>
      </c>
      <c r="G151" s="379">
        <v>301</v>
      </c>
      <c r="H151" s="374" t="s">
        <v>846</v>
      </c>
      <c r="I151" s="378">
        <v>46333</v>
      </c>
      <c r="J151" t="s">
        <v>2135</v>
      </c>
      <c r="K151" s="375">
        <v>21</v>
      </c>
      <c r="L151" s="385">
        <v>21</v>
      </c>
      <c r="M151" s="375" t="s">
        <v>2228</v>
      </c>
      <c r="N151" s="138" t="s">
        <v>2050</v>
      </c>
      <c r="O151" s="375">
        <v>261010</v>
      </c>
      <c r="P151" s="375">
        <v>1</v>
      </c>
      <c r="Q151" t="s">
        <v>1591</v>
      </c>
      <c r="R151" s="138" t="s">
        <v>1716</v>
      </c>
      <c r="S151">
        <v>3</v>
      </c>
      <c r="T151">
        <v>24</v>
      </c>
      <c r="U151" s="138" t="s">
        <v>850</v>
      </c>
      <c r="X151" t="str">
        <f t="shared" si="4"/>
        <v/>
      </c>
      <c r="Y151" t="str">
        <f t="shared" si="5"/>
        <v/>
      </c>
    </row>
    <row r="152" spans="1:25" hidden="1" x14ac:dyDescent="0.25">
      <c r="A152" s="138">
        <v>438</v>
      </c>
      <c r="B152">
        <v>170</v>
      </c>
      <c r="C152" s="138">
        <v>26264351</v>
      </c>
      <c r="D152">
        <v>26</v>
      </c>
      <c r="E152">
        <v>26</v>
      </c>
      <c r="F152">
        <v>4</v>
      </c>
      <c r="G152" s="379">
        <v>351</v>
      </c>
      <c r="H152" s="374" t="s">
        <v>846</v>
      </c>
      <c r="I152" s="378">
        <v>46332</v>
      </c>
      <c r="J152" t="s">
        <v>2229</v>
      </c>
      <c r="K152" s="375" t="s">
        <v>846</v>
      </c>
      <c r="L152" s="385" t="s">
        <v>846</v>
      </c>
      <c r="M152" s="375" t="s">
        <v>1753</v>
      </c>
      <c r="N152" s="138" t="s">
        <v>871</v>
      </c>
      <c r="O152" s="375">
        <v>261010</v>
      </c>
      <c r="P152" s="375">
        <v>1</v>
      </c>
      <c r="Q152" t="s">
        <v>1591</v>
      </c>
      <c r="R152" s="138" t="s">
        <v>1716</v>
      </c>
      <c r="S152">
        <v>3</v>
      </c>
      <c r="T152">
        <v>24</v>
      </c>
      <c r="U152" s="138" t="s">
        <v>850</v>
      </c>
      <c r="X152" t="str">
        <f t="shared" si="4"/>
        <v/>
      </c>
      <c r="Y152" t="str">
        <f t="shared" si="5"/>
        <v/>
      </c>
    </row>
    <row r="153" spans="1:25" hidden="1" x14ac:dyDescent="0.25">
      <c r="A153" s="138">
        <v>441</v>
      </c>
      <c r="B153">
        <v>410</v>
      </c>
      <c r="C153" s="138">
        <v>26264800</v>
      </c>
      <c r="D153">
        <v>26</v>
      </c>
      <c r="E153">
        <v>26</v>
      </c>
      <c r="F153">
        <v>4</v>
      </c>
      <c r="G153" s="379">
        <v>800</v>
      </c>
      <c r="H153" s="374" t="s">
        <v>846</v>
      </c>
      <c r="I153" s="378">
        <v>46376</v>
      </c>
      <c r="J153" t="s">
        <v>2230</v>
      </c>
      <c r="K153" s="375">
        <v>79</v>
      </c>
      <c r="L153" s="385">
        <v>79</v>
      </c>
      <c r="M153" s="375" t="s">
        <v>2051</v>
      </c>
      <c r="N153" s="138" t="s">
        <v>2052</v>
      </c>
      <c r="O153" s="375">
        <v>261010</v>
      </c>
      <c r="P153" s="375">
        <v>1</v>
      </c>
      <c r="Q153" t="s">
        <v>1591</v>
      </c>
      <c r="R153" s="138" t="s">
        <v>1716</v>
      </c>
      <c r="S153">
        <v>3</v>
      </c>
      <c r="T153">
        <v>51</v>
      </c>
      <c r="U153" s="138" t="s">
        <v>893</v>
      </c>
      <c r="X153" t="str">
        <f t="shared" si="4"/>
        <v/>
      </c>
      <c r="Y153" t="str">
        <f t="shared" si="5"/>
        <v/>
      </c>
    </row>
    <row r="154" spans="1:25" hidden="1" x14ac:dyDescent="0.25">
      <c r="A154" s="138">
        <v>442</v>
      </c>
      <c r="B154">
        <v>410</v>
      </c>
      <c r="C154" s="138">
        <v>26264801</v>
      </c>
      <c r="D154">
        <v>26</v>
      </c>
      <c r="E154">
        <v>26</v>
      </c>
      <c r="F154">
        <v>4</v>
      </c>
      <c r="G154" s="379">
        <v>801</v>
      </c>
      <c r="H154" s="374" t="s">
        <v>846</v>
      </c>
      <c r="I154" s="378">
        <v>46376</v>
      </c>
      <c r="J154" t="s">
        <v>2230</v>
      </c>
      <c r="K154" s="375">
        <v>38</v>
      </c>
      <c r="L154" s="385">
        <v>38</v>
      </c>
      <c r="M154" s="375" t="s">
        <v>2053</v>
      </c>
      <c r="N154" s="138" t="s">
        <v>2054</v>
      </c>
      <c r="O154" s="375">
        <v>263070</v>
      </c>
      <c r="P154" s="375">
        <v>5</v>
      </c>
      <c r="Q154" t="s">
        <v>1725</v>
      </c>
      <c r="R154" s="138" t="s">
        <v>1726</v>
      </c>
      <c r="S154">
        <v>3</v>
      </c>
      <c r="T154">
        <v>51</v>
      </c>
      <c r="U154" s="138" t="s">
        <v>893</v>
      </c>
      <c r="X154" t="str">
        <f t="shared" si="4"/>
        <v/>
      </c>
      <c r="Y154" t="str">
        <f t="shared" si="5"/>
        <v/>
      </c>
    </row>
    <row r="155" spans="1:25" hidden="1" x14ac:dyDescent="0.25">
      <c r="A155" s="138">
        <v>443</v>
      </c>
      <c r="B155">
        <v>172</v>
      </c>
      <c r="C155" s="138">
        <v>26264820</v>
      </c>
      <c r="D155">
        <v>26</v>
      </c>
      <c r="E155">
        <v>26</v>
      </c>
      <c r="F155">
        <v>4</v>
      </c>
      <c r="G155" s="379">
        <v>820</v>
      </c>
      <c r="H155" s="374" t="s">
        <v>846</v>
      </c>
      <c r="I155" s="378">
        <v>46326</v>
      </c>
      <c r="J155" t="s">
        <v>2231</v>
      </c>
      <c r="K155" s="375">
        <v>73</v>
      </c>
      <c r="L155" s="385">
        <v>73</v>
      </c>
      <c r="M155" s="375" t="s">
        <v>2055</v>
      </c>
      <c r="N155" s="138" t="s">
        <v>2056</v>
      </c>
      <c r="O155" s="375">
        <v>262030</v>
      </c>
      <c r="P155" s="375">
        <v>3</v>
      </c>
      <c r="Q155" t="s">
        <v>849</v>
      </c>
      <c r="R155" s="138" t="s">
        <v>1719</v>
      </c>
      <c r="S155">
        <v>3</v>
      </c>
      <c r="T155">
        <v>24</v>
      </c>
      <c r="U155" s="138" t="s">
        <v>850</v>
      </c>
      <c r="X155" t="str">
        <f t="shared" si="4"/>
        <v/>
      </c>
      <c r="Y155" t="str">
        <f t="shared" si="5"/>
        <v/>
      </c>
    </row>
    <row r="156" spans="1:25" hidden="1" x14ac:dyDescent="0.25">
      <c r="A156" s="138">
        <v>444</v>
      </c>
      <c r="B156">
        <v>172</v>
      </c>
      <c r="C156" s="138">
        <v>26264821</v>
      </c>
      <c r="D156">
        <v>26</v>
      </c>
      <c r="E156">
        <v>26</v>
      </c>
      <c r="F156">
        <v>4</v>
      </c>
      <c r="G156" s="379">
        <v>821</v>
      </c>
      <c r="H156" s="374" t="s">
        <v>846</v>
      </c>
      <c r="I156" s="378">
        <v>46326</v>
      </c>
      <c r="J156" t="s">
        <v>2231</v>
      </c>
      <c r="K156" s="375">
        <v>43</v>
      </c>
      <c r="L156" s="385">
        <v>43</v>
      </c>
      <c r="M156" s="375" t="s">
        <v>2057</v>
      </c>
      <c r="N156" s="138" t="s">
        <v>2058</v>
      </c>
      <c r="O156" s="375">
        <v>262030</v>
      </c>
      <c r="P156" s="375">
        <v>3</v>
      </c>
      <c r="Q156" t="s">
        <v>849</v>
      </c>
      <c r="R156" s="138" t="s">
        <v>1719</v>
      </c>
      <c r="S156">
        <v>3</v>
      </c>
      <c r="T156">
        <v>24</v>
      </c>
      <c r="U156" s="138" t="s">
        <v>850</v>
      </c>
      <c r="X156" t="str">
        <f t="shared" si="4"/>
        <v/>
      </c>
      <c r="Y156" t="str">
        <f t="shared" si="5"/>
        <v/>
      </c>
    </row>
    <row r="157" spans="1:25" hidden="1" x14ac:dyDescent="0.25">
      <c r="A157" s="138">
        <v>461</v>
      </c>
      <c r="B157">
        <v>23</v>
      </c>
      <c r="C157" s="138">
        <v>26264400</v>
      </c>
      <c r="D157">
        <v>26</v>
      </c>
      <c r="E157">
        <v>26</v>
      </c>
      <c r="F157">
        <v>4</v>
      </c>
      <c r="G157" s="379">
        <v>400</v>
      </c>
      <c r="H157" s="374" t="s">
        <v>846</v>
      </c>
      <c r="I157" s="378">
        <v>46180</v>
      </c>
      <c r="J157" t="s">
        <v>2158</v>
      </c>
      <c r="K157" s="375">
        <v>66</v>
      </c>
      <c r="L157" s="385">
        <v>66</v>
      </c>
      <c r="M157" s="375" t="s">
        <v>1720</v>
      </c>
      <c r="N157" s="138" t="s">
        <v>851</v>
      </c>
      <c r="O157" s="375">
        <v>262020</v>
      </c>
      <c r="P157" s="375">
        <v>2</v>
      </c>
      <c r="Q157" t="s">
        <v>847</v>
      </c>
      <c r="R157" s="138" t="s">
        <v>1717</v>
      </c>
      <c r="S157">
        <v>4</v>
      </c>
      <c r="T157">
        <v>24</v>
      </c>
      <c r="U157" s="138" t="s">
        <v>850</v>
      </c>
      <c r="X157" t="str">
        <f t="shared" si="4"/>
        <v/>
      </c>
      <c r="Y157" t="str">
        <f t="shared" si="5"/>
        <v/>
      </c>
    </row>
    <row r="158" spans="1:25" hidden="1" x14ac:dyDescent="0.25">
      <c r="A158" s="138">
        <v>462</v>
      </c>
      <c r="B158">
        <v>22</v>
      </c>
      <c r="C158" s="138">
        <v>26264401</v>
      </c>
      <c r="D158">
        <v>26</v>
      </c>
      <c r="E158">
        <v>26</v>
      </c>
      <c r="F158">
        <v>4</v>
      </c>
      <c r="G158" s="379">
        <v>401</v>
      </c>
      <c r="H158" s="374" t="s">
        <v>846</v>
      </c>
      <c r="I158" s="378">
        <v>46151</v>
      </c>
      <c r="J158" t="s">
        <v>2086</v>
      </c>
      <c r="K158" s="375">
        <v>27</v>
      </c>
      <c r="L158" s="385">
        <v>27</v>
      </c>
      <c r="M158" s="375" t="s">
        <v>1718</v>
      </c>
      <c r="N158" s="138" t="s">
        <v>2059</v>
      </c>
      <c r="O158" s="375">
        <v>262030</v>
      </c>
      <c r="P158" s="375">
        <v>3</v>
      </c>
      <c r="Q158" t="s">
        <v>849</v>
      </c>
      <c r="R158" s="138" t="s">
        <v>1719</v>
      </c>
      <c r="S158">
        <v>4</v>
      </c>
      <c r="T158">
        <v>24</v>
      </c>
      <c r="U158" s="138" t="s">
        <v>850</v>
      </c>
      <c r="X158" t="str">
        <f t="shared" si="4"/>
        <v/>
      </c>
      <c r="Y158" t="str">
        <f t="shared" si="5"/>
        <v/>
      </c>
    </row>
    <row r="159" spans="1:25" hidden="1" x14ac:dyDescent="0.25">
      <c r="A159" s="138">
        <v>463</v>
      </c>
      <c r="B159">
        <v>24</v>
      </c>
      <c r="C159" s="138">
        <v>26264402</v>
      </c>
      <c r="D159">
        <v>26</v>
      </c>
      <c r="E159">
        <v>26</v>
      </c>
      <c r="F159">
        <v>4</v>
      </c>
      <c r="G159" s="379">
        <v>402</v>
      </c>
      <c r="H159" s="374" t="s">
        <v>846</v>
      </c>
      <c r="I159" s="378">
        <v>46285</v>
      </c>
      <c r="J159" t="s">
        <v>2167</v>
      </c>
      <c r="K159" s="375">
        <v>78</v>
      </c>
      <c r="L159" s="385">
        <v>78</v>
      </c>
      <c r="M159" s="375" t="s">
        <v>1721</v>
      </c>
      <c r="N159" s="138" t="s">
        <v>852</v>
      </c>
      <c r="O159" s="375">
        <v>262030</v>
      </c>
      <c r="P159" s="375">
        <v>3</v>
      </c>
      <c r="Q159" t="s">
        <v>849</v>
      </c>
      <c r="R159" s="138" t="s">
        <v>2232</v>
      </c>
      <c r="S159">
        <v>4</v>
      </c>
      <c r="T159">
        <v>24</v>
      </c>
      <c r="U159" s="138" t="s">
        <v>850</v>
      </c>
      <c r="X159" t="str">
        <f t="shared" si="4"/>
        <v/>
      </c>
      <c r="Y159" t="str">
        <f t="shared" si="5"/>
        <v/>
      </c>
    </row>
    <row r="160" spans="1:25" x14ac:dyDescent="0.25">
      <c r="A160" s="138">
        <v>600</v>
      </c>
      <c r="B160">
        <v>261</v>
      </c>
      <c r="C160" s="138">
        <v>26266000</v>
      </c>
      <c r="D160">
        <v>26</v>
      </c>
      <c r="E160">
        <v>26</v>
      </c>
      <c r="F160">
        <v>6</v>
      </c>
      <c r="G160" s="379">
        <v>0</v>
      </c>
      <c r="H160" s="374" t="s">
        <v>846</v>
      </c>
      <c r="I160" s="378">
        <v>46208</v>
      </c>
      <c r="J160" t="s">
        <v>2149</v>
      </c>
      <c r="K160" s="375">
        <v>33</v>
      </c>
      <c r="L160" s="385">
        <v>33</v>
      </c>
      <c r="M160" s="375" t="s">
        <v>1765</v>
      </c>
      <c r="N160" s="138" t="s">
        <v>882</v>
      </c>
      <c r="O160" s="375">
        <v>261010</v>
      </c>
      <c r="P160" s="375">
        <v>1</v>
      </c>
      <c r="Q160" t="s">
        <v>1591</v>
      </c>
      <c r="R160" s="138" t="s">
        <v>1716</v>
      </c>
      <c r="S160">
        <v>1</v>
      </c>
      <c r="T160">
        <v>12</v>
      </c>
      <c r="U160" s="138" t="s">
        <v>2060</v>
      </c>
      <c r="X160" t="str">
        <f t="shared" si="4"/>
        <v/>
      </c>
      <c r="Y160" t="str">
        <f t="shared" si="5"/>
        <v/>
      </c>
    </row>
    <row r="161" spans="1:25" x14ac:dyDescent="0.25">
      <c r="A161" s="138">
        <v>601</v>
      </c>
      <c r="B161">
        <v>266</v>
      </c>
      <c r="C161" s="138">
        <v>26266001</v>
      </c>
      <c r="D161">
        <v>26</v>
      </c>
      <c r="E161">
        <v>26</v>
      </c>
      <c r="F161">
        <v>6</v>
      </c>
      <c r="G161">
        <v>1</v>
      </c>
      <c r="H161" s="374" t="s">
        <v>846</v>
      </c>
      <c r="I161" s="376">
        <v>46138</v>
      </c>
      <c r="J161" t="s">
        <v>2233</v>
      </c>
      <c r="K161" s="375">
        <v>2</v>
      </c>
      <c r="L161" s="385">
        <v>2</v>
      </c>
      <c r="M161" s="375" t="s">
        <v>2061</v>
      </c>
      <c r="N161" s="138" t="s">
        <v>2062</v>
      </c>
      <c r="O161" s="375">
        <v>261010</v>
      </c>
      <c r="P161" s="375">
        <v>1</v>
      </c>
      <c r="Q161" t="s">
        <v>1591</v>
      </c>
      <c r="R161" s="138" t="s">
        <v>1716</v>
      </c>
      <c r="S161">
        <v>1</v>
      </c>
      <c r="T161">
        <v>12</v>
      </c>
      <c r="U161" s="138" t="s">
        <v>2060</v>
      </c>
      <c r="X161" t="str">
        <f t="shared" si="4"/>
        <v/>
      </c>
      <c r="Y161" t="str">
        <f t="shared" si="5"/>
        <v/>
      </c>
    </row>
    <row r="162" spans="1:25" x14ac:dyDescent="0.25">
      <c r="A162" s="138">
        <v>602</v>
      </c>
      <c r="B162">
        <v>262</v>
      </c>
      <c r="C162" s="138">
        <v>26266002</v>
      </c>
      <c r="D162">
        <v>26</v>
      </c>
      <c r="E162">
        <v>26</v>
      </c>
      <c r="F162">
        <v>6</v>
      </c>
      <c r="G162" s="379">
        <v>2</v>
      </c>
      <c r="H162" s="374" t="s">
        <v>846</v>
      </c>
      <c r="I162" s="378">
        <v>46320</v>
      </c>
      <c r="J162" t="s">
        <v>2125</v>
      </c>
      <c r="K162" s="375">
        <v>2</v>
      </c>
      <c r="L162" s="385">
        <v>2</v>
      </c>
      <c r="M162" s="375" t="s">
        <v>2063</v>
      </c>
      <c r="N162" s="138" t="s">
        <v>2064</v>
      </c>
      <c r="O162" s="375">
        <v>262020</v>
      </c>
      <c r="P162" s="375">
        <v>2</v>
      </c>
      <c r="Q162" t="s">
        <v>847</v>
      </c>
      <c r="R162" s="138" t="s">
        <v>1754</v>
      </c>
      <c r="S162">
        <v>1</v>
      </c>
      <c r="T162">
        <v>12</v>
      </c>
      <c r="U162" s="138" t="s">
        <v>2060</v>
      </c>
      <c r="X162" t="str">
        <f t="shared" si="4"/>
        <v/>
      </c>
      <c r="Y162" t="str">
        <f t="shared" si="5"/>
        <v/>
      </c>
    </row>
    <row r="163" spans="1:25" hidden="1" x14ac:dyDescent="0.25">
      <c r="A163" s="138">
        <v>675</v>
      </c>
      <c r="B163">
        <v>336</v>
      </c>
      <c r="C163" s="138">
        <v>26660801</v>
      </c>
      <c r="D163">
        <v>26</v>
      </c>
      <c r="E163">
        <v>66</v>
      </c>
      <c r="F163">
        <v>0</v>
      </c>
      <c r="G163">
        <v>801</v>
      </c>
      <c r="H163" s="374" t="s">
        <v>846</v>
      </c>
      <c r="I163" s="378">
        <v>46116</v>
      </c>
      <c r="J163" t="s">
        <v>2208</v>
      </c>
      <c r="K163" s="375">
        <v>90</v>
      </c>
      <c r="L163" s="385">
        <v>90</v>
      </c>
      <c r="M163" s="375" t="s">
        <v>2065</v>
      </c>
      <c r="N163" s="138" t="s">
        <v>886</v>
      </c>
      <c r="O163" s="375">
        <v>261010</v>
      </c>
      <c r="P163" s="375">
        <v>1</v>
      </c>
      <c r="Q163" t="s">
        <v>1591</v>
      </c>
      <c r="R163" s="138" t="s">
        <v>1716</v>
      </c>
      <c r="S163">
        <v>2</v>
      </c>
      <c r="T163">
        <v>42</v>
      </c>
      <c r="U163" s="138" t="s">
        <v>883</v>
      </c>
      <c r="X163" t="str">
        <f t="shared" si="4"/>
        <v/>
      </c>
      <c r="Y163" t="str">
        <f t="shared" si="5"/>
        <v/>
      </c>
    </row>
    <row r="164" spans="1:25" hidden="1" x14ac:dyDescent="0.25">
      <c r="A164" s="138">
        <v>683</v>
      </c>
      <c r="B164">
        <v>58</v>
      </c>
      <c r="C164" s="138">
        <v>26663201</v>
      </c>
      <c r="D164">
        <v>26</v>
      </c>
      <c r="E164">
        <v>66</v>
      </c>
      <c r="F164">
        <v>3</v>
      </c>
      <c r="G164" s="379">
        <v>201</v>
      </c>
      <c r="I164" s="378">
        <v>46187</v>
      </c>
      <c r="J164" t="s">
        <v>2234</v>
      </c>
      <c r="K164" s="375">
        <v>41</v>
      </c>
      <c r="L164" s="385">
        <v>41</v>
      </c>
      <c r="M164" s="375" t="s">
        <v>2235</v>
      </c>
      <c r="N164" s="138" t="s">
        <v>2066</v>
      </c>
      <c r="O164" s="375">
        <v>262020</v>
      </c>
      <c r="P164" s="375">
        <v>2</v>
      </c>
      <c r="Q164" t="s">
        <v>847</v>
      </c>
      <c r="R164" s="138" t="s">
        <v>1754</v>
      </c>
      <c r="S164">
        <v>2</v>
      </c>
      <c r="T164">
        <v>42</v>
      </c>
      <c r="U164" s="138" t="s">
        <v>883</v>
      </c>
      <c r="X164" t="str">
        <f t="shared" si="4"/>
        <v/>
      </c>
      <c r="Y164" t="str">
        <f t="shared" si="5"/>
        <v/>
      </c>
    </row>
    <row r="165" spans="1:25" hidden="1" x14ac:dyDescent="0.25">
      <c r="A165" s="138">
        <v>686</v>
      </c>
      <c r="B165">
        <v>61</v>
      </c>
      <c r="C165" s="138">
        <v>26663701</v>
      </c>
      <c r="D165">
        <v>26</v>
      </c>
      <c r="E165">
        <v>66</v>
      </c>
      <c r="F165">
        <v>3</v>
      </c>
      <c r="G165" s="379">
        <v>701</v>
      </c>
      <c r="I165" s="378">
        <v>46257</v>
      </c>
      <c r="J165" t="s">
        <v>2169</v>
      </c>
      <c r="K165" s="375">
        <v>8</v>
      </c>
      <c r="L165" s="385">
        <v>8</v>
      </c>
      <c r="M165" s="375" t="s">
        <v>2236</v>
      </c>
      <c r="N165" s="138" t="s">
        <v>2067</v>
      </c>
      <c r="O165" s="375">
        <v>262020</v>
      </c>
      <c r="P165" s="375">
        <v>2</v>
      </c>
      <c r="Q165" t="s">
        <v>847</v>
      </c>
      <c r="R165" s="138" t="s">
        <v>1717</v>
      </c>
      <c r="S165">
        <v>2</v>
      </c>
      <c r="T165">
        <v>42</v>
      </c>
      <c r="U165" s="138" t="s">
        <v>883</v>
      </c>
      <c r="X165" t="str">
        <f t="shared" si="4"/>
        <v/>
      </c>
      <c r="Y165" t="str">
        <f t="shared" si="5"/>
        <v/>
      </c>
    </row>
    <row r="166" spans="1:25" hidden="1" x14ac:dyDescent="0.25">
      <c r="A166" s="138">
        <v>691</v>
      </c>
      <c r="B166">
        <v>356</v>
      </c>
      <c r="C166" s="138">
        <v>26662101</v>
      </c>
      <c r="D166">
        <v>26</v>
      </c>
      <c r="E166">
        <v>66</v>
      </c>
      <c r="F166">
        <v>2</v>
      </c>
      <c r="G166">
        <v>101</v>
      </c>
      <c r="I166" s="376">
        <v>46327</v>
      </c>
      <c r="J166" t="s">
        <v>2188</v>
      </c>
      <c r="K166" s="375">
        <v>62</v>
      </c>
      <c r="L166" s="385">
        <v>62</v>
      </c>
      <c r="M166" s="375" t="s">
        <v>2237</v>
      </c>
      <c r="N166" s="138" t="s">
        <v>885</v>
      </c>
      <c r="O166" s="375">
        <v>263070</v>
      </c>
      <c r="P166" s="375">
        <v>5</v>
      </c>
      <c r="Q166" t="s">
        <v>1725</v>
      </c>
      <c r="R166" s="138" t="s">
        <v>1726</v>
      </c>
      <c r="S166">
        <v>2</v>
      </c>
      <c r="T166">
        <v>42</v>
      </c>
      <c r="U166" s="138" t="s">
        <v>883</v>
      </c>
      <c r="X166" t="str">
        <f t="shared" si="4"/>
        <v/>
      </c>
      <c r="Y166" t="str">
        <f t="shared" si="5"/>
        <v/>
      </c>
    </row>
    <row r="167" spans="1:25" hidden="1" x14ac:dyDescent="0.25">
      <c r="A167" s="138">
        <v>692</v>
      </c>
      <c r="B167">
        <v>374</v>
      </c>
      <c r="C167" s="138">
        <v>26691501</v>
      </c>
      <c r="D167">
        <v>26</v>
      </c>
      <c r="E167">
        <v>69</v>
      </c>
      <c r="F167">
        <v>1</v>
      </c>
      <c r="G167">
        <v>501</v>
      </c>
      <c r="I167" s="378" t="s">
        <v>2114</v>
      </c>
      <c r="J167" t="s">
        <v>2114</v>
      </c>
      <c r="K167" s="375">
        <v>99</v>
      </c>
      <c r="L167" s="385">
        <v>99</v>
      </c>
      <c r="M167" s="375" t="s">
        <v>2238</v>
      </c>
      <c r="N167" s="138" t="s">
        <v>887</v>
      </c>
      <c r="O167" s="375">
        <v>261010</v>
      </c>
      <c r="P167" s="375">
        <v>1</v>
      </c>
      <c r="Q167" t="s">
        <v>1591</v>
      </c>
      <c r="R167" s="138" t="s">
        <v>1716</v>
      </c>
      <c r="S167">
        <v>2</v>
      </c>
      <c r="T167">
        <v>42</v>
      </c>
      <c r="U167" s="138" t="s">
        <v>883</v>
      </c>
      <c r="X167" t="str">
        <f t="shared" si="4"/>
        <v/>
      </c>
      <c r="Y167" t="str">
        <f t="shared" si="5"/>
        <v/>
      </c>
    </row>
    <row r="168" spans="1:25" hidden="1" x14ac:dyDescent="0.25">
      <c r="A168" s="138">
        <v>693</v>
      </c>
      <c r="B168">
        <v>375</v>
      </c>
      <c r="C168" s="138">
        <v>26662501</v>
      </c>
      <c r="D168">
        <v>26</v>
      </c>
      <c r="E168">
        <v>66</v>
      </c>
      <c r="F168">
        <v>2</v>
      </c>
      <c r="G168">
        <v>501</v>
      </c>
      <c r="I168" s="376" t="s">
        <v>2239</v>
      </c>
      <c r="J168" t="s">
        <v>2239</v>
      </c>
      <c r="K168" s="375">
        <v>96</v>
      </c>
      <c r="L168" s="385">
        <v>96</v>
      </c>
      <c r="M168" s="375" t="s">
        <v>1768</v>
      </c>
      <c r="N168" s="138" t="s">
        <v>888</v>
      </c>
      <c r="O168" s="375">
        <v>262020</v>
      </c>
      <c r="P168" s="375">
        <v>2</v>
      </c>
      <c r="Q168" t="s">
        <v>847</v>
      </c>
      <c r="R168" s="138" t="s">
        <v>1717</v>
      </c>
      <c r="S168">
        <v>2</v>
      </c>
      <c r="T168">
        <v>42</v>
      </c>
      <c r="U168" s="138" t="s">
        <v>883</v>
      </c>
      <c r="X168" t="str">
        <f t="shared" si="4"/>
        <v/>
      </c>
      <c r="Y168" t="str">
        <f t="shared" si="5"/>
        <v/>
      </c>
    </row>
    <row r="169" spans="1:25" hidden="1" x14ac:dyDescent="0.25">
      <c r="A169" s="138">
        <v>712</v>
      </c>
      <c r="B169">
        <v>332</v>
      </c>
      <c r="C169" s="138">
        <v>26660000</v>
      </c>
      <c r="D169">
        <v>26</v>
      </c>
      <c r="E169">
        <v>66</v>
      </c>
      <c r="F169"/>
      <c r="G169"/>
      <c r="H169" s="374" t="s">
        <v>846</v>
      </c>
      <c r="I169" s="376">
        <v>46340</v>
      </c>
      <c r="J169" t="s">
        <v>2240</v>
      </c>
      <c r="K169" s="375">
        <v>88</v>
      </c>
      <c r="L169" s="385">
        <v>88</v>
      </c>
      <c r="M169" s="375" t="s">
        <v>1766</v>
      </c>
      <c r="N169" s="138" t="s">
        <v>884</v>
      </c>
      <c r="O169" s="375"/>
      <c r="P169" s="375"/>
      <c r="R169" s="138" t="s">
        <v>2241</v>
      </c>
      <c r="S169">
        <v>2</v>
      </c>
      <c r="T169">
        <v>42</v>
      </c>
      <c r="U169" s="138" t="s">
        <v>883</v>
      </c>
      <c r="X169" t="str">
        <f t="shared" si="4"/>
        <v/>
      </c>
      <c r="Y169" t="str">
        <f t="shared" si="5"/>
        <v/>
      </c>
    </row>
    <row r="170" spans="1:25" hidden="1" x14ac:dyDescent="0.25">
      <c r="A170" s="138">
        <v>714</v>
      </c>
      <c r="B170">
        <v>338</v>
      </c>
      <c r="C170" s="138">
        <v>26660000</v>
      </c>
      <c r="D170">
        <v>26</v>
      </c>
      <c r="E170">
        <v>66</v>
      </c>
      <c r="F170"/>
      <c r="G170" s="379"/>
      <c r="H170" s="374" t="s">
        <v>846</v>
      </c>
      <c r="I170" s="378">
        <v>46362</v>
      </c>
      <c r="J170" t="s">
        <v>2155</v>
      </c>
      <c r="K170" s="375">
        <v>93</v>
      </c>
      <c r="L170" s="385">
        <v>93</v>
      </c>
      <c r="M170" s="375" t="s">
        <v>1767</v>
      </c>
      <c r="N170" s="138" t="s">
        <v>2068</v>
      </c>
      <c r="O170" s="375"/>
      <c r="P170" s="375"/>
      <c r="R170" s="138" t="s">
        <v>2242</v>
      </c>
      <c r="S170">
        <v>2</v>
      </c>
      <c r="T170">
        <v>42</v>
      </c>
      <c r="U170" s="138" t="s">
        <v>883</v>
      </c>
      <c r="X170" t="str">
        <f t="shared" si="4"/>
        <v>##</v>
      </c>
      <c r="Y170" t="str">
        <f t="shared" si="5"/>
        <v/>
      </c>
    </row>
    <row r="171" spans="1:25" hidden="1" x14ac:dyDescent="0.25">
      <c r="A171" s="138">
        <v>717</v>
      </c>
      <c r="C171" s="138">
        <v>26661301</v>
      </c>
      <c r="D171">
        <v>26</v>
      </c>
      <c r="E171">
        <v>66</v>
      </c>
      <c r="F171">
        <v>1</v>
      </c>
      <c r="G171">
        <v>301</v>
      </c>
      <c r="I171" s="376">
        <v>46235</v>
      </c>
      <c r="J171" t="s">
        <v>2175</v>
      </c>
      <c r="K171" s="138" t="s">
        <v>846</v>
      </c>
      <c r="L171" s="385" t="s">
        <v>846</v>
      </c>
      <c r="M171" s="375" t="s">
        <v>2243</v>
      </c>
      <c r="N171" s="138" t="s">
        <v>2244</v>
      </c>
      <c r="O171" s="375">
        <v>261010</v>
      </c>
      <c r="P171" s="375">
        <v>1</v>
      </c>
      <c r="Q171" t="s">
        <v>1591</v>
      </c>
      <c r="R171" s="138" t="s">
        <v>1716</v>
      </c>
      <c r="S171">
        <v>2</v>
      </c>
      <c r="T171">
        <v>42</v>
      </c>
      <c r="U171" s="138" t="s">
        <v>883</v>
      </c>
      <c r="X171" t="str">
        <f t="shared" si="4"/>
        <v/>
      </c>
      <c r="Y171" t="str">
        <f t="shared" si="5"/>
        <v/>
      </c>
    </row>
    <row r="172" spans="1:25" hidden="1" x14ac:dyDescent="0.25">
      <c r="A172" s="138">
        <v>718</v>
      </c>
      <c r="C172" s="138">
        <v>26661301</v>
      </c>
      <c r="D172">
        <v>26</v>
      </c>
      <c r="E172">
        <v>66</v>
      </c>
      <c r="F172">
        <v>1</v>
      </c>
      <c r="G172" s="380">
        <v>301</v>
      </c>
      <c r="I172" s="378">
        <v>46236</v>
      </c>
      <c r="J172" t="s">
        <v>2245</v>
      </c>
      <c r="K172" s="375" t="s">
        <v>846</v>
      </c>
      <c r="L172" s="385" t="s">
        <v>846</v>
      </c>
      <c r="M172" s="375" t="s">
        <v>2243</v>
      </c>
      <c r="N172" s="138" t="s">
        <v>2244</v>
      </c>
      <c r="O172" s="375">
        <v>261010</v>
      </c>
      <c r="P172" s="375">
        <v>1</v>
      </c>
      <c r="Q172" t="s">
        <v>1591</v>
      </c>
      <c r="R172" s="138" t="s">
        <v>1716</v>
      </c>
      <c r="S172">
        <v>2</v>
      </c>
      <c r="T172">
        <v>42</v>
      </c>
      <c r="U172" s="138" t="s">
        <v>883</v>
      </c>
      <c r="X172" t="str">
        <f t="shared" si="4"/>
        <v>##</v>
      </c>
      <c r="Y172" t="str">
        <f t="shared" si="5"/>
        <v/>
      </c>
    </row>
    <row r="173" spans="1:25" hidden="1" x14ac:dyDescent="0.25">
      <c r="A173" s="138">
        <v>721</v>
      </c>
      <c r="C173" s="138">
        <v>26660201</v>
      </c>
      <c r="D173">
        <v>26</v>
      </c>
      <c r="E173">
        <v>66</v>
      </c>
      <c r="F173">
        <v>0</v>
      </c>
      <c r="G173">
        <v>201</v>
      </c>
      <c r="I173" s="376">
        <v>46283</v>
      </c>
      <c r="J173" t="s">
        <v>2246</v>
      </c>
      <c r="K173" s="375" t="s">
        <v>846</v>
      </c>
      <c r="L173" s="385" t="s">
        <v>846</v>
      </c>
      <c r="M173" s="375" t="s">
        <v>2247</v>
      </c>
      <c r="N173" s="138" t="s">
        <v>2248</v>
      </c>
      <c r="O173" s="375">
        <v>261010</v>
      </c>
      <c r="P173" s="375">
        <v>1</v>
      </c>
      <c r="Q173" t="s">
        <v>1591</v>
      </c>
      <c r="R173" s="138" t="s">
        <v>1716</v>
      </c>
      <c r="S173">
        <v>2</v>
      </c>
      <c r="T173">
        <v>42</v>
      </c>
      <c r="U173" s="138" t="s">
        <v>883</v>
      </c>
      <c r="X173" t="str">
        <f t="shared" si="4"/>
        <v/>
      </c>
      <c r="Y173" t="str">
        <f t="shared" si="5"/>
        <v/>
      </c>
    </row>
    <row r="174" spans="1:25" hidden="1" x14ac:dyDescent="0.25">
      <c r="A174" s="138">
        <v>884</v>
      </c>
      <c r="B174">
        <v>545</v>
      </c>
      <c r="C174" s="138">
        <v>26262700</v>
      </c>
      <c r="D174">
        <v>26</v>
      </c>
      <c r="E174">
        <v>26</v>
      </c>
      <c r="F174">
        <v>2</v>
      </c>
      <c r="G174">
        <v>700</v>
      </c>
      <c r="H174" s="374">
        <v>26262700</v>
      </c>
      <c r="I174" s="376">
        <v>46200</v>
      </c>
      <c r="J174" t="s">
        <v>2185</v>
      </c>
      <c r="K174" s="138">
        <v>63</v>
      </c>
      <c r="L174" s="385">
        <v>63</v>
      </c>
      <c r="M174" s="375" t="s">
        <v>2249</v>
      </c>
      <c r="N174" s="138" t="s">
        <v>2069</v>
      </c>
      <c r="O174" s="375">
        <v>262030</v>
      </c>
      <c r="P174" s="375">
        <v>3</v>
      </c>
      <c r="Q174" t="s">
        <v>849</v>
      </c>
      <c r="R174" s="138" t="s">
        <v>1719</v>
      </c>
      <c r="S174">
        <v>1</v>
      </c>
      <c r="T174">
        <v>32</v>
      </c>
      <c r="U174" s="138" t="s">
        <v>2250</v>
      </c>
      <c r="X174" t="str">
        <f t="shared" si="4"/>
        <v/>
      </c>
      <c r="Y174" t="str">
        <f t="shared" si="5"/>
        <v/>
      </c>
    </row>
    <row r="175" spans="1:25" hidden="1" x14ac:dyDescent="0.25">
      <c r="A175" s="138">
        <v>916</v>
      </c>
      <c r="B175">
        <v>577</v>
      </c>
      <c r="C175" s="138">
        <v>26265010</v>
      </c>
      <c r="D175">
        <v>26</v>
      </c>
      <c r="E175">
        <v>26</v>
      </c>
      <c r="F175">
        <v>5</v>
      </c>
      <c r="G175" s="379">
        <v>10</v>
      </c>
      <c r="H175" s="374">
        <v>26265010</v>
      </c>
      <c r="I175" s="378">
        <v>46164</v>
      </c>
      <c r="J175" t="s">
        <v>2251</v>
      </c>
      <c r="K175" s="375">
        <v>70</v>
      </c>
      <c r="L175" s="385">
        <v>70</v>
      </c>
      <c r="M175" s="375" t="s">
        <v>2252</v>
      </c>
      <c r="N175" s="138" t="s">
        <v>892</v>
      </c>
      <c r="O175" s="375">
        <v>261010</v>
      </c>
      <c r="P175" s="375">
        <v>1</v>
      </c>
      <c r="Q175" t="s">
        <v>1591</v>
      </c>
      <c r="R175" s="138" t="s">
        <v>1716</v>
      </c>
      <c r="S175">
        <v>1</v>
      </c>
      <c r="T175">
        <v>37</v>
      </c>
      <c r="U175" s="138" t="s">
        <v>892</v>
      </c>
      <c r="X175" t="str">
        <f t="shared" si="4"/>
        <v/>
      </c>
      <c r="Y175" t="str">
        <f t="shared" si="5"/>
        <v/>
      </c>
    </row>
    <row r="176" spans="1:25" hidden="1" x14ac:dyDescent="0.25">
      <c r="A176" s="138">
        <v>917</v>
      </c>
      <c r="B176">
        <v>578</v>
      </c>
      <c r="C176" s="138">
        <v>26265010</v>
      </c>
      <c r="D176">
        <v>26</v>
      </c>
      <c r="E176">
        <v>26</v>
      </c>
      <c r="F176">
        <v>5</v>
      </c>
      <c r="G176" s="379">
        <v>10</v>
      </c>
      <c r="H176" s="374">
        <v>26265010</v>
      </c>
      <c r="I176" s="378">
        <v>46165</v>
      </c>
      <c r="J176" t="s">
        <v>2150</v>
      </c>
      <c r="K176" s="375">
        <v>70</v>
      </c>
      <c r="L176" s="385">
        <v>70</v>
      </c>
      <c r="M176" s="375" t="s">
        <v>2252</v>
      </c>
      <c r="N176" s="138" t="s">
        <v>892</v>
      </c>
      <c r="O176" s="375">
        <v>261010</v>
      </c>
      <c r="P176" s="375">
        <v>1</v>
      </c>
      <c r="Q176" t="s">
        <v>1591</v>
      </c>
      <c r="R176" s="138" t="s">
        <v>1716</v>
      </c>
      <c r="S176">
        <v>1</v>
      </c>
      <c r="T176">
        <v>37</v>
      </c>
      <c r="U176" s="138" t="s">
        <v>892</v>
      </c>
      <c r="X176" t="str">
        <f t="shared" si="4"/>
        <v>##</v>
      </c>
      <c r="Y176" t="str">
        <f t="shared" si="5"/>
        <v/>
      </c>
    </row>
    <row r="177" spans="1:25" hidden="1" x14ac:dyDescent="0.25">
      <c r="A177" s="138">
        <v>918</v>
      </c>
      <c r="B177">
        <v>579</v>
      </c>
      <c r="C177" s="138">
        <v>26265010</v>
      </c>
      <c r="D177">
        <v>26</v>
      </c>
      <c r="E177">
        <v>26</v>
      </c>
      <c r="F177">
        <v>5</v>
      </c>
      <c r="G177" s="379">
        <v>10</v>
      </c>
      <c r="H177" s="374">
        <v>26265010</v>
      </c>
      <c r="I177" s="378">
        <v>46166</v>
      </c>
      <c r="J177" t="s">
        <v>2137</v>
      </c>
      <c r="K177" s="375">
        <v>70</v>
      </c>
      <c r="L177" s="385">
        <v>70</v>
      </c>
      <c r="M177" s="375" t="s">
        <v>2252</v>
      </c>
      <c r="N177" s="138" t="s">
        <v>892</v>
      </c>
      <c r="O177" s="375">
        <v>261010</v>
      </c>
      <c r="P177" s="375">
        <v>1</v>
      </c>
      <c r="Q177" t="s">
        <v>1591</v>
      </c>
      <c r="R177" s="138" t="s">
        <v>1716</v>
      </c>
      <c r="S177">
        <v>1</v>
      </c>
      <c r="T177">
        <v>37</v>
      </c>
      <c r="U177" s="138" t="s">
        <v>892</v>
      </c>
      <c r="X177" t="str">
        <f t="shared" si="4"/>
        <v>##</v>
      </c>
      <c r="Y177" t="str">
        <f t="shared" si="5"/>
        <v/>
      </c>
    </row>
    <row r="178" spans="1:25" hidden="1" x14ac:dyDescent="0.25">
      <c r="A178" s="138">
        <v>940</v>
      </c>
      <c r="B178">
        <v>601</v>
      </c>
      <c r="C178" s="138">
        <v>26265000</v>
      </c>
      <c r="D178">
        <v>26</v>
      </c>
      <c r="E178">
        <v>26</v>
      </c>
      <c r="F178">
        <v>5</v>
      </c>
      <c r="G178" s="379">
        <v>0</v>
      </c>
      <c r="H178" s="374">
        <v>26265000</v>
      </c>
      <c r="I178" s="378">
        <v>46275</v>
      </c>
      <c r="J178" t="s">
        <v>2253</v>
      </c>
      <c r="K178" s="375">
        <v>74</v>
      </c>
      <c r="L178" s="385">
        <v>74</v>
      </c>
      <c r="M178" s="375" t="s">
        <v>2254</v>
      </c>
      <c r="N178" s="138" t="s">
        <v>891</v>
      </c>
      <c r="O178" s="375">
        <v>261010</v>
      </c>
      <c r="P178" s="375">
        <v>1</v>
      </c>
      <c r="Q178" t="s">
        <v>1591</v>
      </c>
      <c r="R178" s="138" t="s">
        <v>1716</v>
      </c>
      <c r="S178">
        <v>1</v>
      </c>
      <c r="T178">
        <v>36</v>
      </c>
      <c r="U178" s="138" t="s">
        <v>891</v>
      </c>
      <c r="X178" t="str">
        <f t="shared" si="4"/>
        <v/>
      </c>
      <c r="Y178" t="str">
        <f t="shared" si="5"/>
        <v/>
      </c>
    </row>
    <row r="179" spans="1:25" hidden="1" x14ac:dyDescent="0.25">
      <c r="A179" s="138">
        <v>941</v>
      </c>
      <c r="B179">
        <v>602</v>
      </c>
      <c r="C179" s="138">
        <v>26265000</v>
      </c>
      <c r="D179">
        <v>26</v>
      </c>
      <c r="E179">
        <v>26</v>
      </c>
      <c r="F179">
        <v>5</v>
      </c>
      <c r="G179" s="379">
        <v>0</v>
      </c>
      <c r="H179" s="374">
        <v>26265000</v>
      </c>
      <c r="I179" s="378">
        <v>46276</v>
      </c>
      <c r="J179" t="s">
        <v>2255</v>
      </c>
      <c r="K179" s="375">
        <v>74</v>
      </c>
      <c r="L179" s="385">
        <v>74</v>
      </c>
      <c r="M179" s="375" t="s">
        <v>2254</v>
      </c>
      <c r="N179" s="138" t="s">
        <v>891</v>
      </c>
      <c r="O179" s="375">
        <v>261010</v>
      </c>
      <c r="P179" s="375">
        <v>1</v>
      </c>
      <c r="Q179" t="s">
        <v>1591</v>
      </c>
      <c r="R179" s="138" t="s">
        <v>1716</v>
      </c>
      <c r="S179">
        <v>1</v>
      </c>
      <c r="T179">
        <v>36</v>
      </c>
      <c r="U179" s="138" t="s">
        <v>891</v>
      </c>
      <c r="X179" t="str">
        <f t="shared" si="4"/>
        <v>##</v>
      </c>
      <c r="Y179" t="str">
        <f t="shared" si="5"/>
        <v/>
      </c>
    </row>
    <row r="180" spans="1:25" hidden="1" x14ac:dyDescent="0.25">
      <c r="A180" s="138">
        <v>942</v>
      </c>
      <c r="B180">
        <v>603</v>
      </c>
      <c r="C180" s="138">
        <v>26265000</v>
      </c>
      <c r="D180">
        <v>26</v>
      </c>
      <c r="E180">
        <v>26</v>
      </c>
      <c r="F180">
        <v>5</v>
      </c>
      <c r="G180" s="380">
        <v>0</v>
      </c>
      <c r="H180" s="374">
        <v>26265000</v>
      </c>
      <c r="I180" s="378">
        <v>46277</v>
      </c>
      <c r="J180" t="s">
        <v>2154</v>
      </c>
      <c r="K180" s="375">
        <v>74</v>
      </c>
      <c r="L180" s="385">
        <v>74</v>
      </c>
      <c r="M180" s="375" t="s">
        <v>2254</v>
      </c>
      <c r="N180" s="138" t="s">
        <v>891</v>
      </c>
      <c r="O180" s="375">
        <v>261010</v>
      </c>
      <c r="P180" s="375">
        <v>1</v>
      </c>
      <c r="Q180" t="s">
        <v>1591</v>
      </c>
      <c r="R180" s="138" t="s">
        <v>1716</v>
      </c>
      <c r="S180">
        <v>1</v>
      </c>
      <c r="T180">
        <v>36</v>
      </c>
      <c r="U180" s="138" t="s">
        <v>891</v>
      </c>
      <c r="X180" t="str">
        <f t="shared" si="4"/>
        <v>##</v>
      </c>
      <c r="Y180" t="str">
        <f t="shared" si="5"/>
        <v/>
      </c>
    </row>
  </sheetData>
  <sheetProtection algorithmName="SHA-512" hashValue="Mr4lecMP/4ZQcXCTfxhpD+RAjVMcZGEOCEUz2AuT6GBwPE5QG78EGtHRUXCjB6cbweYDfSAmnPjSpDzanYClzQ==" saltValue="qFoA9UX1heIszuiI+z0oUw==" spinCount="100000" sheet="1"/>
  <sortState xmlns:xlrd2="http://schemas.microsoft.com/office/spreadsheetml/2017/richdata2" ref="A5:T129">
    <sortCondition ref="A5:A129"/>
  </sortState>
  <phoneticPr fontId="2"/>
  <pageMargins left="0.28000000000000003" right="0.18" top="0.53" bottom="0.34" header="0.25" footer="0.22"/>
  <pageSetup orientation="portrait" horizontalDpi="3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vt:i4>
      </vt:variant>
    </vt:vector>
  </HeadingPairs>
  <TitlesOfParts>
    <vt:vector size="12" baseType="lpstr">
      <vt:lpstr>参加承諾書</vt:lpstr>
      <vt:lpstr>大会プログラム＆エントリー料＆ビブス　申込振込明細書</vt:lpstr>
      <vt:lpstr>説明</vt:lpstr>
      <vt:lpstr>基本データ</vt:lpstr>
      <vt:lpstr>個人エントリー</vt:lpstr>
      <vt:lpstr>リレーエントリー</vt:lpstr>
      <vt:lpstr>一覧表個人（印刷）</vt:lpstr>
      <vt:lpstr>一覧表ﾘﾚｰ（印刷）</vt:lpstr>
      <vt:lpstr>競技会テーブル</vt:lpstr>
      <vt:lpstr>参照ﾃｰﾌﾞﾙ</vt:lpstr>
      <vt:lpstr>'大会プログラム＆エントリー料＆ビブス　申込振込明細書'!Print_Area</vt:lpstr>
      <vt:lpstr>個人エントリー!Print_Titles</vt:lpstr>
    </vt:vector>
  </TitlesOfParts>
  <Company>JE3EPZ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MATSUTANI Kenji</dc:creator>
  <cp:lastModifiedBy>尚義 高橋</cp:lastModifiedBy>
  <cp:lastPrinted>2025-03-05T06:28:39Z</cp:lastPrinted>
  <dcterms:created xsi:type="dcterms:W3CDTF">2003-01-27T04:34:16Z</dcterms:created>
  <dcterms:modified xsi:type="dcterms:W3CDTF">2026-07-16T03:29:21Z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-1587567948</vt:i4>
  </property>
  <property fmtid="{D5CDD505-2E9C-101B-9397-08002B2CF9AE}" pid="3" name="_EmailSubject">
    <vt:lpwstr>エントリーファイルについて</vt:lpwstr>
  </property>
  <property fmtid="{D5CDD505-2E9C-101B-9397-08002B2CF9AE}" pid="4" name="_AuthorEmail">
    <vt:lpwstr>32110193@people.or.jp</vt:lpwstr>
  </property>
  <property fmtid="{D5CDD505-2E9C-101B-9397-08002B2CF9AE}" pid="5" name="_AuthorEmailDisplayName">
    <vt:lpwstr>MATSUTANI Kenji</vt:lpwstr>
  </property>
  <property fmtid="{D5CDD505-2E9C-101B-9397-08002B2CF9AE}" pid="6" name="_ReviewingToolsShownOnce">
    <vt:lpwstr/>
  </property>
</Properties>
</file>