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60906\"/>
    </mc:Choice>
  </mc:AlternateContent>
  <xr:revisionPtr revIDLastSave="0" documentId="13_ncr:1_{2B2AF535-EFCD-4797-ADFA-0D640D5232CF}" xr6:coauthVersionLast="47" xr6:coauthVersionMax="47" xr10:uidLastSave="{00000000-0000-0000-0000-000000000000}"/>
  <bookViews>
    <workbookView xWindow="-98" yWindow="-98" windowWidth="21795" windowHeight="13875" firstSheet="1" activeTab="1" xr2:uid="{00000000-000D-0000-FFFF-FFFF00000000}"/>
  </bookViews>
  <sheets>
    <sheet name="参加承諾書" sheetId="14" r:id="rId1"/>
    <sheet name="大会プログラム＆ビブス申込兼振込明細書" sheetId="15"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'大会プログラム＆ビブス申込兼振込明細書'!$A$1:$L$56</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E36" i="15"/>
  <c r="E35" i="15"/>
  <c r="E34" i="15"/>
  <c r="E33" i="15"/>
  <c r="E4" i="15"/>
  <c r="F28" i="15"/>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8" i="15" l="1"/>
  <c r="D5" i="8"/>
  <c r="C2" i="15"/>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s="1"/>
  <c r="AK16" i="5"/>
  <c r="J18" i="11"/>
  <c r="AG17" i="5"/>
  <c r="AH17" i="5"/>
  <c r="AJ17" i="5"/>
  <c r="I19" i="11"/>
  <c r="AK17" i="5"/>
  <c r="J19" i="11"/>
  <c r="AG18" i="5"/>
  <c r="AH18" i="5"/>
  <c r="AJ18" i="5"/>
  <c r="I20" i="11" s="1"/>
  <c r="AK18" i="5"/>
  <c r="J20" i="11" s="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s="1"/>
  <c r="AK22" i="5"/>
  <c r="J24" i="11"/>
  <c r="AG23" i="5"/>
  <c r="AH23" i="5"/>
  <c r="AJ23" i="5"/>
  <c r="I25" i="11" s="1"/>
  <c r="AK23" i="5"/>
  <c r="J25" i="11" s="1"/>
  <c r="AG24" i="5"/>
  <c r="AH24" i="5"/>
  <c r="AJ24" i="5"/>
  <c r="I26" i="11" s="1"/>
  <c r="AK24" i="5"/>
  <c r="J26" i="11"/>
  <c r="AG25" i="5"/>
  <c r="AH25" i="5"/>
  <c r="AJ25" i="5"/>
  <c r="I27" i="1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I32" i="11" s="1"/>
  <c r="AK30" i="5"/>
  <c r="J32" i="11" s="1"/>
  <c r="H31" i="5"/>
  <c r="AG31" i="5"/>
  <c r="AH31" i="5"/>
  <c r="AJ31" i="5"/>
  <c r="I33" i="11" s="1"/>
  <c r="AK31" i="5"/>
  <c r="J33" i="1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s="1"/>
  <c r="H66" i="5"/>
  <c r="AG66" i="5"/>
  <c r="AH66" i="5"/>
  <c r="AJ66" i="5"/>
  <c r="I75" i="11" s="1"/>
  <c r="AK66" i="5"/>
  <c r="J75" i="11" s="1"/>
  <c r="H67" i="5"/>
  <c r="AG67" i="5"/>
  <c r="AH67" i="5"/>
  <c r="AJ67" i="5"/>
  <c r="I76" i="11" s="1"/>
  <c r="AK67" i="5"/>
  <c r="J76" i="11" s="1"/>
  <c r="H68" i="5"/>
  <c r="AG68" i="5"/>
  <c r="AH68" i="5"/>
  <c r="AJ68" i="5"/>
  <c r="I77" i="1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22" i="8"/>
  <c r="H36" i="7" l="1"/>
  <c r="N13" i="8"/>
  <c r="H37" i="7" s="1"/>
  <c r="N20" i="8"/>
  <c r="H43" i="7" s="1"/>
  <c r="N23" i="8"/>
  <c r="B92" i="7"/>
  <c r="B3" i="11"/>
  <c r="B57" i="7"/>
  <c r="B127" i="7"/>
  <c r="B3" i="7"/>
  <c r="N24" i="8" l="1"/>
</calcChain>
</file>

<file path=xl/sharedStrings.xml><?xml version="1.0" encoding="utf-8"?>
<sst xmlns="http://schemas.openxmlformats.org/spreadsheetml/2006/main" count="5311" uniqueCount="2318">
  <si>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</si>
  <si>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</si>
  <si>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</si>
  <si>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</si>
  <si>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</si>
  <si>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</si>
  <si>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</si>
  <si>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</si>
  <si>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</si>
  <si>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</si>
  <si>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</si>
  <si>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</si>
  <si>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</si>
  <si>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</si>
  <si>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</si>
  <si>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</si>
  <si>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</si>
  <si>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</si>
  <si>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</si>
  <si>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</si>
  <si>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</si>
  <si>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</si>
  <si>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</si>
  <si>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</si>
  <si>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</si>
  <si>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</si>
  <si>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</si>
  <si>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</si>
  <si>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</si>
  <si>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</si>
  <si>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</si>
  <si>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</si>
  <si>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</si>
  <si>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</si>
  <si>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</si>
  <si>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</si>
  <si>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</si>
  <si>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</si>
  <si>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</si>
  <si>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</si>
  <si>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</si>
  <si>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</si>
  <si>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</si>
  <si>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</si>
  <si>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</si>
  <si>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</si>
  <si>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</si>
  <si>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</si>
  <si>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</si>
  <si>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</si>
  <si>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</si>
  <si>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</si>
  <si>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</si>
  <si>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</si>
  <si>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</si>
  <si>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</si>
  <si>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</si>
  <si>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</si>
  <si>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</si>
  <si>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</si>
  <si>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</si>
  <si>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</si>
  <si>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</si>
  <si>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</si>
  <si>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</si>
  <si>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</si>
  <si>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</si>
  <si>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</si>
  <si>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</si>
  <si>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</si>
  <si>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</si>
  <si>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</si>
  <si>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</si>
  <si>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</si>
  <si>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</si>
  <si>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</si>
  <si>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</si>
  <si>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</si>
  <si>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</si>
  <si>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</si>
  <si>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</si>
  <si>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</si>
  <si>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</si>
  <si>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</si>
  <si>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</si>
  <si>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</si>
  <si>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</si>
  <si>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</si>
  <si>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</si>
  <si>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</si>
  <si>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</si>
  <si>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</si>
  <si>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</si>
  <si>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</si>
  <si>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</si>
  <si>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</si>
  <si>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</si>
  <si>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</si>
  <si>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</si>
  <si>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</si>
  <si>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</si>
  <si>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</si>
  <si>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</si>
  <si>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</si>
  <si>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</si>
  <si>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</si>
  <si>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</si>
  <si>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</si>
  <si>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</si>
  <si>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</si>
  <si>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</si>
  <si>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</si>
  <si>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</si>
  <si>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</si>
  <si>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</si>
  <si>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</si>
  <si>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</si>
  <si>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</si>
  <si>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</si>
  <si>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</si>
  <si>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</si>
  <si>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</si>
  <si>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</si>
  <si>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</si>
  <si>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</si>
  <si>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</si>
  <si>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</si>
  <si>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</si>
  <si>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</si>
  <si>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</si>
  <si>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</si>
  <si>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</si>
  <si>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</si>
  <si>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</si>
  <si>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</si>
  <si>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</si>
  <si>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</si>
  <si>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</si>
  <si>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</si>
  <si>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</si>
  <si>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</si>
  <si>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</si>
  <si>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</si>
  <si>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</si>
  <si>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</si>
  <si>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</si>
  <si>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</si>
  <si>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</si>
  <si>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</si>
  <si>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</si>
  <si>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</si>
  <si>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</si>
  <si>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</si>
  <si>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</si>
  <si>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</si>
  <si>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</si>
  <si>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</si>
  <si>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</si>
  <si>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</si>
  <si>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</si>
  <si>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</si>
  <si>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</si>
  <si>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</si>
  <si>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</si>
  <si>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</si>
  <si>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</si>
  <si>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</si>
  <si>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</si>
  <si>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</si>
  <si>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</si>
  <si>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</si>
  <si>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</si>
  <si>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</si>
  <si>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</si>
  <si>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</si>
  <si>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</si>
  <si>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</si>
  <si>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</si>
  <si>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</si>
  <si>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</si>
  <si>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</si>
  <si>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</si>
  <si>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</si>
  <si>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</si>
  <si>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</si>
  <si>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</si>
  <si>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</si>
  <si>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</si>
  <si>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</si>
  <si>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</si>
  <si>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</si>
  <si>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</si>
  <si>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</si>
  <si>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</si>
  <si>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</si>
  <si>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</si>
  <si>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</si>
  <si>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</si>
  <si>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</si>
  <si>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</si>
  <si>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</si>
  <si>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</si>
  <si>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</si>
  <si>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</si>
  <si>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</si>
  <si>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</si>
  <si>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</si>
  <si>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</si>
  <si>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</si>
  <si>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</si>
  <si>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</si>
  <si>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</si>
  <si>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</si>
  <si>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</si>
  <si>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</si>
  <si>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</si>
  <si>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</si>
  <si>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</si>
  <si>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</si>
  <si>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</si>
  <si>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</si>
  <si>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</si>
  <si>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</si>
  <si>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</si>
  <si>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</si>
  <si>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</si>
  <si>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</si>
  <si>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</si>
  <si>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</si>
  <si>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</si>
  <si>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</si>
  <si>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</si>
  <si>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</si>
  <si>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</si>
  <si>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</si>
  <si>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</si>
  <si>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</si>
  <si>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</si>
  <si>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</si>
  <si>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</si>
  <si>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</si>
  <si>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</si>
  <si>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</si>
  <si>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</si>
  <si>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</si>
  <si>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</si>
  <si>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</si>
  <si>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</si>
  <si>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</si>
  <si>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</si>
  <si>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</si>
  <si>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</si>
  <si>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</si>
  <si>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</si>
  <si>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</si>
  <si>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</si>
  <si>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</si>
  <si>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</si>
  <si>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</si>
  <si>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</si>
  <si>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</si>
  <si>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</si>
  <si>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</si>
  <si>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</si>
  <si>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</si>
  <si>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</si>
  <si>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</si>
  <si>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</si>
  <si>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</si>
  <si>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</si>
  <si>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</si>
  <si>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</si>
  <si>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</si>
  <si>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</si>
  <si>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</si>
  <si>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</si>
  <si>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</si>
  <si>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</si>
  <si>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</si>
  <si>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</si>
  <si>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</si>
  <si>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</si>
  <si>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</si>
  <si>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</si>
  <si>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</si>
  <si>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</si>
  <si>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</si>
  <si>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</si>
  <si>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</si>
  <si>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</si>
  <si>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</si>
  <si>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</si>
  <si>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</si>
  <si>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</si>
  <si>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</si>
  <si>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</si>
  <si>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</si>
  <si>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</si>
  <si>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</si>
  <si>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</si>
  <si>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</si>
  <si>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</si>
  <si>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</si>
  <si>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</si>
  <si>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</si>
  <si>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</si>
  <si>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</si>
  <si>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</si>
  <si>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</si>
  <si>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</si>
  <si>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</si>
  <si>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</si>
  <si>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</si>
  <si>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</si>
  <si>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</si>
  <si>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</si>
  <si>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</si>
  <si>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</si>
  <si>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</si>
  <si>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</si>
  <si>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</si>
  <si>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</si>
  <si>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</si>
  <si>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</si>
  <si>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</si>
  <si>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</si>
  <si>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</si>
  <si>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</si>
  <si>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</si>
  <si>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</si>
  <si>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</si>
  <si>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</si>
  <si>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</si>
  <si>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</si>
  <si>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</si>
  <si>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</si>
  <si>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</si>
  <si>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</si>
  <si>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</si>
  <si>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</si>
  <si>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</si>
  <si>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</si>
  <si>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</si>
  <si>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</si>
  <si>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</si>
  <si>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</si>
  <si>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</si>
  <si>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</si>
  <si>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</si>
  <si>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</si>
  <si>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</si>
  <si>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</si>
  <si>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</si>
  <si>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</si>
  <si>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</si>
  <si>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</si>
  <si>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</si>
  <si>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</si>
  <si>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</si>
  <si>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</si>
  <si>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</si>
  <si>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</si>
  <si>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</si>
  <si>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</si>
  <si>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</si>
  <si>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</si>
  <si>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</si>
  <si>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</si>
  <si>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</si>
  <si>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</si>
  <si>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</si>
  <si>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</si>
  <si>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</si>
  <si>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</si>
  <si>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</si>
  <si>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</si>
  <si>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</si>
  <si>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</si>
  <si>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</si>
  <si>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</si>
  <si>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</si>
  <si>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</si>
  <si>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</si>
  <si>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</si>
  <si>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</si>
  <si>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</si>
  <si>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</si>
  <si>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</si>
  <si>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</si>
  <si>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</si>
  <si>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</si>
  <si>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</si>
  <si>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</si>
  <si>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</si>
  <si>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</si>
  <si>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</si>
  <si>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</si>
  <si>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</si>
  <si>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</si>
  <si>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</si>
  <si>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</si>
  <si>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</si>
  <si>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</si>
  <si>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</si>
  <si>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</si>
  <si>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</si>
  <si>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</si>
  <si>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</si>
  <si>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</si>
  <si>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</si>
  <si>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</si>
  <si>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</si>
  <si>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</si>
  <si>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</si>
  <si>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</si>
  <si>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</si>
  <si>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</si>
  <si>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</si>
  <si>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</si>
  <si>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</si>
  <si>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</si>
  <si>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</si>
  <si>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</si>
  <si>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</si>
  <si>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</si>
  <si>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</si>
  <si>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</si>
  <si>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</si>
  <si>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</si>
  <si>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</si>
  <si>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</si>
  <si>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</si>
  <si>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</si>
  <si>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</si>
  <si>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</si>
  <si>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</si>
  <si>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</si>
  <si>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</si>
  <si>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</si>
  <si>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</si>
  <si>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</si>
  <si>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</si>
  <si>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</si>
  <si>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</si>
  <si>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</si>
  <si>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</si>
  <si>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</si>
  <si>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</si>
  <si>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</si>
  <si>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</si>
  <si>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</si>
  <si>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</si>
  <si>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</si>
  <si>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</si>
  <si>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</si>
  <si>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</si>
  <si>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</si>
  <si>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</si>
  <si>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</si>
  <si>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</si>
  <si>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</si>
  <si>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</si>
  <si>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</si>
  <si>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</si>
  <si>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</si>
  <si>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</si>
  <si>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</si>
  <si>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</si>
  <si>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</si>
  <si>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</si>
  <si>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</si>
  <si>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</si>
  <si>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</si>
  <si>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</si>
  <si>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</si>
  <si>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</si>
  <si>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</si>
  <si>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</si>
  <si>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</si>
  <si>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</si>
  <si>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</si>
  <si>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</si>
  <si>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</si>
  <si>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</si>
  <si>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</si>
  <si>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</si>
  <si>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</si>
  <si>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</si>
  <si>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</si>
  <si>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</si>
  <si>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</si>
  <si>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</si>
  <si>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</si>
  <si>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</si>
  <si>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</si>
  <si>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</si>
  <si>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</si>
  <si>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</si>
  <si>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</si>
  <si>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</si>
  <si>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</si>
  <si>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</si>
  <si>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</si>
  <si>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</si>
  <si>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</si>
  <si>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</si>
  <si>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</si>
  <si>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</si>
  <si>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</si>
  <si>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</si>
  <si>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</si>
  <si>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</si>
  <si>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</si>
  <si>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</si>
  <si>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</si>
  <si>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</si>
  <si>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</si>
  <si>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</si>
  <si>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</si>
  <si>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</si>
  <si>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</si>
  <si>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</si>
  <si>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</si>
  <si>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</si>
  <si>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</si>
  <si>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</si>
  <si>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</si>
  <si>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</si>
  <si>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</si>
  <si>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</si>
  <si>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</si>
  <si>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</si>
  <si>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</si>
  <si>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</si>
  <si>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</si>
  <si>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</si>
  <si>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</si>
  <si>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</si>
  <si>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</si>
  <si>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</si>
  <si>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</si>
  <si>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</si>
  <si>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</si>
  <si>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</si>
  <si>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</si>
  <si>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</si>
  <si>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</si>
  <si>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</si>
  <si>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</si>
  <si>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</si>
  <si>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</si>
  <si>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</si>
  <si>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</si>
  <si>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</si>
  <si>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</si>
  <si>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</si>
  <si>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</si>
  <si>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</si>
  <si>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</si>
  <si>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</si>
  <si>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</si>
  <si>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</si>
  <si>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</si>
  <si>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</si>
  <si>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</si>
  <si>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</si>
  <si>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</si>
  <si>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</si>
  <si>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</si>
  <si>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</si>
  <si>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</si>
  <si>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</si>
  <si>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</si>
  <si>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</si>
  <si>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</si>
  <si>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</si>
  <si>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</si>
  <si>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</si>
  <si>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</si>
  <si>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</si>
  <si>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</si>
  <si>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</si>
  <si>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</si>
  <si>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</si>
  <si>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</si>
  <si>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</si>
  <si>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</si>
  <si>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</si>
  <si>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</si>
  <si>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</si>
  <si>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</si>
  <si>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</si>
  <si>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</si>
  <si>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</si>
  <si>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</si>
  <si>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</si>
  <si>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</si>
  <si>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</si>
  <si>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</si>
  <si>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</si>
  <si>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</si>
  <si>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</si>
  <si>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</si>
  <si>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</si>
  <si>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</si>
  <si>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</si>
  <si>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</si>
  <si>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</si>
  <si>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</si>
  <si>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</si>
  <si>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</si>
  <si>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</si>
  <si>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</si>
  <si>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</si>
  <si>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</si>
  <si>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</si>
  <si>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</si>
  <si>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</si>
  <si>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</si>
  <si>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</si>
  <si>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</si>
  <si>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</si>
  <si>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</si>
  <si>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</si>
  <si>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</si>
  <si>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</si>
  <si>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</si>
  <si>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</si>
  <si>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</si>
  <si>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</si>
  <si>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</si>
  <si>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</si>
  <si>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</si>
  <si>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</si>
  <si>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</si>
  <si>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</si>
  <si>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</si>
  <si>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</si>
  <si>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</si>
  <si>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</si>
  <si>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</si>
  <si>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</si>
  <si>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</si>
  <si>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</si>
  <si>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</si>
  <si>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</si>
  <si>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</si>
  <si>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</si>
  <si>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</si>
  <si>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</si>
  <si>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</si>
  <si>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</si>
  <si>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</si>
  <si>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</si>
  <si>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</si>
  <si>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</si>
  <si>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</si>
  <si>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</si>
  <si>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</si>
  <si>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</si>
  <si>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</si>
  <si>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</si>
  <si>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</si>
  <si>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</si>
  <si>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</si>
  <si>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</si>
  <si>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</si>
  <si>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</si>
  <si>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</si>
  <si>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</si>
  <si>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</si>
  <si>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</si>
  <si>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</si>
  <si>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</si>
  <si>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</si>
  <si>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</si>
  <si>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</si>
  <si>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</si>
  <si>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</si>
  <si>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</si>
  <si>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</si>
  <si>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</si>
  <si>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</si>
  <si>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</si>
  <si>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</si>
  <si>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</si>
  <si>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</si>
  <si>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</si>
  <si>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</si>
  <si>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</si>
  <si>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</si>
  <si>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</si>
  <si>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</si>
  <si>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</si>
  <si>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</si>
  <si>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</si>
  <si>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</si>
  <si>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</si>
  <si>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</si>
  <si>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</si>
  <si>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</si>
  <si>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</si>
  <si>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</si>
  <si>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</si>
  <si>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</si>
  <si>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</si>
  <si>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</si>
  <si>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</si>
  <si>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</si>
  <si>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</si>
  <si>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</si>
  <si>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</si>
  <si>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</si>
  <si>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</si>
  <si>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</si>
  <si>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</si>
  <si>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</si>
  <si>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</si>
  <si>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</si>
  <si>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</si>
  <si>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</si>
  <si>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</si>
  <si>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</si>
  <si>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</si>
  <si>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</si>
  <si>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</si>
  <si>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</si>
  <si>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</si>
  <si>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</si>
  <si>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</si>
  <si>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</si>
  <si>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</si>
  <si>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</si>
  <si>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</si>
  <si>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</si>
  <si>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</si>
  <si>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</si>
  <si>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</si>
  <si>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</si>
  <si>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</si>
  <si>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</si>
  <si>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</si>
  <si>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</si>
  <si>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</si>
  <si>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</si>
  <si>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</si>
  <si>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</si>
  <si>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</si>
  <si>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</si>
  <si>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</si>
  <si>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</si>
  <si>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</si>
  <si>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</si>
  <si>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</si>
  <si>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</si>
  <si>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</si>
  <si>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</si>
  <si>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</si>
  <si>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</si>
  <si>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</si>
  <si>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</si>
  <si>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</si>
  <si>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</si>
  <si>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</si>
  <si>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</si>
  <si>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</si>
  <si>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</si>
  <si>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</si>
  <si>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</si>
  <si>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</si>
  <si>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</si>
  <si>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</si>
  <si>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</si>
  <si>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</si>
  <si>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</si>
  <si>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</si>
  <si>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</si>
  <si>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</si>
  <si>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</si>
  <si>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</si>
  <si>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</si>
  <si>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</si>
  <si>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</si>
  <si>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</si>
  <si>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</si>
  <si>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</si>
  <si>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</si>
  <si>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</si>
  <si>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</si>
  <si>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</si>
  <si>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</si>
  <si>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</si>
  <si>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</si>
  <si>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</si>
  <si>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</si>
  <si>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</si>
  <si>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</si>
  <si>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</si>
  <si>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</si>
  <si>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</si>
  <si>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</si>
  <si>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</si>
  <si>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</si>
  <si>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</si>
  <si>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</si>
  <si>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</si>
  <si>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</si>
  <si>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</si>
  <si>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</si>
  <si>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</si>
  <si>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</si>
  <si>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</si>
  <si>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</si>
  <si>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</si>
  <si>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</si>
  <si>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</si>
  <si>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</si>
  <si>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</si>
  <si>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</si>
  <si>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</si>
  <si>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</si>
  <si>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</si>
  <si>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</si>
  <si>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</si>
  <si>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</si>
  <si>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</si>
  <si>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</si>
  <si>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</si>
  <si>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</si>
  <si>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</si>
  <si>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</si>
  <si>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</si>
  <si>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</si>
  <si>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</si>
  <si>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</si>
  <si>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</si>
  <si>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</si>
  <si>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</si>
  <si>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</si>
  <si>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</si>
  <si>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</si>
  <si>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</si>
  <si>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</si>
  <si>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</si>
  <si>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</si>
  <si>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</si>
  <si>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</si>
  <si>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</si>
  <si>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</si>
  <si>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</si>
  <si>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</si>
  <si>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</si>
  <si>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</si>
  <si>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</si>
  <si>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</si>
  <si>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</si>
  <si>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</si>
  <si>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</si>
  <si>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</si>
  <si>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</si>
  <si>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</si>
  <si>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</si>
  <si>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</si>
  <si>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</si>
  <si>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</si>
  <si>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</si>
  <si>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</si>
  <si>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</si>
  <si>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</si>
  <si>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</si>
  <si>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</si>
  <si>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</si>
  <si>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</si>
  <si>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</si>
  <si>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</si>
  <si>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</si>
  <si>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</si>
  <si>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</si>
  <si>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</si>
  <si>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</si>
  <si>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</si>
  <si>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</si>
  <si>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</si>
  <si>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</si>
  <si>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</si>
  <si>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</si>
  <si>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</si>
  <si>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</si>
  <si>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</si>
  <si>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</si>
  <si>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</si>
  <si>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</si>
  <si>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</si>
  <si>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</si>
  <si>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</si>
  <si>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</si>
  <si>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</si>
  <si>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</si>
  <si>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</si>
  <si>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</si>
  <si>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</si>
  <si>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</si>
  <si>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</si>
  <si>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</si>
  <si>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</si>
  <si>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</si>
  <si>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</si>
  <si>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</si>
  <si>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</si>
  <si>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</si>
  <si>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</si>
  <si>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</si>
  <si>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</si>
  <si>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</si>
  <si>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</si>
  <si>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</si>
  <si>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</si>
  <si>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</si>
  <si>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</si>
  <si>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</si>
  <si>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</si>
  <si>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</si>
  <si>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</si>
  <si>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</si>
  <si>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</si>
  <si>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</si>
  <si>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</si>
  <si>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</si>
  <si>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</si>
  <si>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</si>
  <si>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</si>
  <si>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</si>
  <si>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</si>
  <si>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</si>
  <si>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</si>
  <si>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</si>
  <si>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</si>
  <si>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</si>
  <si>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</si>
  <si>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</si>
  <si>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</si>
  <si>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</si>
  <si>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</si>
  <si>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</si>
  <si>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</si>
  <si>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</si>
  <si>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</si>
  <si>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</si>
  <si>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</si>
  <si>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</si>
  <si>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</si>
  <si>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</si>
  <si>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</si>
  <si>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</si>
  <si>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</si>
  <si>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</si>
  <si>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</si>
  <si>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</si>
  <si>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</si>
  <si>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</si>
  <si>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</si>
  <si>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</si>
  <si>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</si>
  <si>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</si>
  <si>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</si>
  <si>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</si>
  <si>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</si>
  <si>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</si>
  <si>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</si>
  <si>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</si>
  <si>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</si>
  <si>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</si>
  <si>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</si>
  <si>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</si>
  <si>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</si>
  <si>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</si>
  <si>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</si>
  <si>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</si>
  <si>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</si>
  <si>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</si>
  <si>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</si>
  <si>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</si>
  <si>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</si>
  <si>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</si>
  <si>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</si>
  <si>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</si>
  <si>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</si>
  <si>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</si>
  <si>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</si>
  <si>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</si>
  <si>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</si>
  <si>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</si>
  <si>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</si>
  <si>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</si>
  <si>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</si>
  <si>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</si>
  <si>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</si>
  <si>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</si>
  <si>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</si>
  <si>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</si>
  <si>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</si>
  <si>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</si>
  <si>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</si>
  <si>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</si>
  <si>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</si>
  <si>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</si>
  <si>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</si>
  <si>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</si>
  <si>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</si>
  <si>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</si>
  <si>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</si>
  <si>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</si>
  <si>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</si>
  <si>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</si>
  <si>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</si>
  <si>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</si>
  <si>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</si>
  <si>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</si>
  <si>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</si>
  <si>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</si>
  <si>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</si>
  <si>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</si>
  <si>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</si>
  <si>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</si>
  <si>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</si>
  <si>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</si>
  <si>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</si>
  <si>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</si>
  <si>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</si>
  <si>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</si>
  <si>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</si>
  <si>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</si>
  <si>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</si>
  <si>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</si>
  <si>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</si>
  <si>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</si>
  <si>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</si>
  <si>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</si>
  <si>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</si>
  <si>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</si>
  <si>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</si>
  <si>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</si>
  <si>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</si>
  <si>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</si>
  <si>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</si>
  <si>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</si>
  <si>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</si>
  <si>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</si>
  <si>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</si>
  <si>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</si>
  <si>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</si>
  <si>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</si>
  <si>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</si>
  <si>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</si>
  <si>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</si>
  <si>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</si>
  <si>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</si>
  <si>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</si>
  <si>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</si>
  <si>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</si>
  <si>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</si>
  <si>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</si>
  <si>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</si>
  <si>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</si>
  <si>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</si>
  <si>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</si>
  <si>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</si>
  <si>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</si>
  <si>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</si>
  <si>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</si>
  <si>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</si>
  <si>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</si>
  <si>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</si>
  <si>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</si>
  <si>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</si>
  <si>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</si>
  <si>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</si>
  <si>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</si>
  <si>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</si>
  <si>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</si>
  <si>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</si>
  <si>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</si>
  <si>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</si>
  <si>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</si>
  <si>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</si>
  <si>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</si>
  <si>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</si>
  <si>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</si>
  <si>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</si>
  <si>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</si>
  <si>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</si>
  <si>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</si>
  <si>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</si>
  <si>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</si>
  <si>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</si>
  <si>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</si>
  <si>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</si>
  <si>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</si>
  <si>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</si>
  <si>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</si>
  <si>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</si>
  <si>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</si>
  <si>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</si>
  <si>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</si>
  <si>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</si>
  <si>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</si>
  <si>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</si>
  <si>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</si>
  <si>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</si>
  <si>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</si>
  <si>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</si>
  <si>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</si>
  <si>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</si>
  <si>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</si>
  <si>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</si>
  <si>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</si>
  <si>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</si>
  <si>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</si>
  <si>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</si>
  <si>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</si>
  <si>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</si>
  <si>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</si>
  <si>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</si>
  <si>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</si>
  <si>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</si>
  <si>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</si>
  <si>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</si>
  <si>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</si>
  <si>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</si>
  <si>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</si>
  <si>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</si>
  <si>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</si>
  <si>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</si>
  <si>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</si>
  <si>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</si>
  <si>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</si>
  <si>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</si>
  <si>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</si>
  <si>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</si>
  <si>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</si>
  <si>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</si>
  <si>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</si>
  <si>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</si>
  <si>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</si>
  <si>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</si>
  <si>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</si>
  <si>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</si>
  <si>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</si>
  <si>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</si>
  <si>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</si>
  <si>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</si>
  <si>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</si>
  <si>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</si>
  <si>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</si>
  <si>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</si>
  <si>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</si>
  <si>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</si>
  <si>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</si>
  <si>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</si>
  <si>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</si>
  <si>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</si>
  <si>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</si>
  <si>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</si>
  <si>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</si>
  <si>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</si>
  <si>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</si>
  <si>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</si>
  <si>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</si>
  <si>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</si>
  <si>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</si>
  <si>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</si>
  <si>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</si>
  <si>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</si>
  <si>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</si>
  <si>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</si>
  <si>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</si>
  <si>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</si>
  <si>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</si>
  <si>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</si>
  <si>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</si>
  <si>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</si>
  <si>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</si>
  <si>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</si>
  <si>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</si>
  <si>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</si>
  <si>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</si>
  <si>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</si>
  <si>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</si>
  <si>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</si>
  <si>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</si>
  <si>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</si>
  <si>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</si>
  <si>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</si>
  <si>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</si>
  <si>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</si>
  <si>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</si>
  <si>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</si>
  <si>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</si>
  <si>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</si>
  <si>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</si>
  <si>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</si>
  <si>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</si>
  <si>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</si>
  <si>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</si>
  <si>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</si>
  <si>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</si>
  <si>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</si>
  <si>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</si>
  <si>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</si>
  <si>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</si>
  <si>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</si>
  <si>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</si>
  <si>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</si>
  <si>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</si>
  <si>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</si>
  <si>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</si>
  <si>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</si>
  <si>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</si>
  <si>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</si>
  <si>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</si>
  <si>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</si>
  <si>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</si>
  <si>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</si>
  <si>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</si>
  <si>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</si>
  <si>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</si>
  <si>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</si>
  <si>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</si>
  <si>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</si>
  <si>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</si>
  <si>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</si>
  <si>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</si>
  <si>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</si>
  <si>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</si>
  <si>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</si>
  <si>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</si>
  <si>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</si>
  <si>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</si>
  <si>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</si>
  <si>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</si>
  <si>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</si>
  <si>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</si>
  <si>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</si>
  <si>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</si>
  <si>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</si>
  <si>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</si>
  <si>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</si>
  <si>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</si>
  <si>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</si>
  <si>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</si>
  <si>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</si>
  <si>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</si>
  <si>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</si>
  <si>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</si>
  <si>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</si>
  <si>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</si>
  <si>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</si>
  <si>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</si>
  <si>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</si>
  <si>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</si>
  <si>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</si>
  <si>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</si>
  <si>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</si>
  <si>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</si>
  <si>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</si>
  <si>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</si>
  <si>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</si>
  <si>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</si>
  <si>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</si>
  <si>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</si>
  <si>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</si>
  <si>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</si>
  <si>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</si>
  <si>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</si>
  <si>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</si>
  <si>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</si>
  <si>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</si>
  <si>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</si>
  <si>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</si>
  <si>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</si>
  <si>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</si>
  <si>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</si>
  <si>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</si>
  <si>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</si>
  <si>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</si>
  <si>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</si>
  <si>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</si>
  <si>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</si>
  <si>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</si>
  <si>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</si>
  <si>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</si>
  <si>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</si>
  <si>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</si>
  <si>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</si>
  <si>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</si>
  <si>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</si>
  <si>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</si>
  <si>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</si>
  <si>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</si>
  <si>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</si>
  <si>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</si>
  <si>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</si>
  <si>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</si>
  <si>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</si>
  <si>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</si>
  <si>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</si>
  <si>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</si>
  <si>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</si>
  <si>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</si>
  <si>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</si>
  <si>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</si>
  <si>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</si>
  <si>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</si>
  <si>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</si>
  <si>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</si>
  <si>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</si>
  <si>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</si>
  <si>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</si>
  <si>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</si>
  <si>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</si>
  <si>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</si>
  <si>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</si>
  <si>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</si>
  <si>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</si>
  <si>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</si>
  <si>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</si>
  <si>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</si>
  <si>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</si>
  <si>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</si>
  <si>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</si>
  <si>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</si>
  <si>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</si>
  <si>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</si>
  <si>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</si>
  <si>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</si>
  <si>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</si>
  <si>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</si>
  <si>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</si>
  <si>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</si>
  <si>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</si>
  <si>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</si>
  <si>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</si>
  <si>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</si>
  <si>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</si>
  <si>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</si>
  <si>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</si>
  <si>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</si>
  <si>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</si>
  <si>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</si>
  <si>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</si>
  <si>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</si>
  <si>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</si>
  <si>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</si>
  <si>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</si>
  <si>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</si>
  <si>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</si>
  <si>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</si>
  <si>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</si>
  <si>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</si>
  <si>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</si>
  <si>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</si>
  <si>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</si>
  <si>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</si>
  <si>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</si>
  <si>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</si>
  <si>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</si>
  <si>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</si>
  <si>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</si>
  <si>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</si>
  <si>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</si>
  <si>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</si>
  <si>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</si>
  <si>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</si>
  <si>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</si>
  <si>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</si>
  <si>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</si>
  <si>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</si>
  <si>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</si>
  <si>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</si>
  <si>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</si>
  <si>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</si>
  <si>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</si>
  <si>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</si>
  <si>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</si>
  <si>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</si>
  <si>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</si>
  <si>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</si>
  <si>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</si>
  <si>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</si>
  <si>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</si>
  <si>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</si>
  <si>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</si>
  <si>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</si>
  <si>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</si>
  <si>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</si>
  <si>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</si>
  <si>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</si>
  <si>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</si>
  <si>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</si>
  <si>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</si>
  <si>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</si>
  <si>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</si>
  <si>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</si>
  <si>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</si>
  <si>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</si>
  <si>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</si>
  <si>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</si>
  <si>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</si>
  <si>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</si>
  <si>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</si>
  <si>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</si>
  <si>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</si>
  <si>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</si>
  <si>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</si>
  <si>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</si>
  <si>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</si>
  <si>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</si>
  <si>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</si>
  <si>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</si>
  <si>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</si>
  <si>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</si>
  <si>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</si>
  <si>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</si>
  <si>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</si>
  <si>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</si>
  <si>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</si>
  <si>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</si>
  <si>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</si>
  <si>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</si>
  <si>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</si>
  <si>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</si>
  <si>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</si>
  <si>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</si>
  <si>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</si>
  <si>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</si>
  <si>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</si>
  <si>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</si>
  <si>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</si>
  <si>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</si>
  <si>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</si>
  <si>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</si>
  <si>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</si>
  <si>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</si>
  <si>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</si>
  <si>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</si>
  <si>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</si>
  <si>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</si>
  <si>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</si>
  <si>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</si>
  <si>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</si>
  <si>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</si>
  <si>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</si>
  <si>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</si>
  <si>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</si>
  <si>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</si>
  <si>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</si>
  <si>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</si>
  <si>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</si>
  <si>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</si>
  <si>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</si>
  <si>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</si>
  <si>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</si>
  <si>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</si>
  <si>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</si>
  <si>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</si>
  <si>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</si>
  <si>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</si>
  <si>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</si>
  <si>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</si>
  <si>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</si>
  <si>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</si>
  <si>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</si>
  <si>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</si>
  <si>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</si>
  <si>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</si>
  <si>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</si>
  <si>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</si>
  <si>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</si>
  <si>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</si>
  <si>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</si>
  <si>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</si>
  <si>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</si>
  <si>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</si>
  <si>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</si>
  <si>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</si>
  <si>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</si>
  <si>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</si>
  <si>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</si>
  <si>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</si>
  <si>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</si>
  <si>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</si>
  <si>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</si>
  <si>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</si>
  <si>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</si>
  <si>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</si>
  <si>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</si>
  <si>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</si>
  <si>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</si>
  <si>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</si>
  <si>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</si>
  <si>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</si>
  <si>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</si>
  <si>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</si>
  <si>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</si>
  <si>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</si>
  <si>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</si>
  <si>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</si>
  <si>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</si>
  <si>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</si>
  <si>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</si>
  <si>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</si>
  <si>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</si>
  <si>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</si>
  <si>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</si>
  <si>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</si>
  <si>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</si>
  <si>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</si>
  <si>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</si>
  <si>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</si>
  <si>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</si>
  <si>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</si>
  <si>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</si>
  <si>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</si>
  <si>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</si>
  <si>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</si>
  <si>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</si>
  <si>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</si>
  <si>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</si>
  <si>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</si>
  <si>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</si>
  <si>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</si>
  <si>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</si>
  <si>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</si>
  <si>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</si>
  <si>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</si>
  <si>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</si>
  <si>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</si>
  <si>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</si>
  <si>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</si>
  <si>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</si>
  <si>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</si>
  <si>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</si>
  <si>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</si>
  <si>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</si>
  <si>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</si>
  <si>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</si>
  <si>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</si>
  <si>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</si>
  <si>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</si>
  <si>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</si>
  <si>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</si>
  <si>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</si>
  <si>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</si>
  <si>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</si>
  <si>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</si>
  <si>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</si>
  <si>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</si>
  <si>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</si>
  <si>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</si>
  <si>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</si>
  <si>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</si>
  <si>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</si>
  <si>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</si>
  <si>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</si>
  <si>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</si>
  <si>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</si>
  <si>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</si>
  <si>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</si>
  <si>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</si>
  <si>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</si>
  <si>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</si>
  <si>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</si>
  <si>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</si>
  <si>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</si>
  <si>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</si>
  <si>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</si>
  <si>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</si>
  <si>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</si>
  <si>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</si>
  <si>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</si>
  <si>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</si>
  <si>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</si>
  <si>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</si>
  <si>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</si>
  <si>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</si>
  <si>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</si>
  <si>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</si>
  <si>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</si>
  <si>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</si>
  <si>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</si>
  <si>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</si>
  <si>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</si>
  <si>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</si>
  <si>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</si>
  <si>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</si>
  <si>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</si>
  <si>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</si>
  <si>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</si>
  <si>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</si>
  <si>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</si>
  <si>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</si>
  <si>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</si>
  <si>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</si>
  <si>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</si>
  <si>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</si>
  <si>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</si>
  <si>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</si>
  <si>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</si>
  <si>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</si>
  <si>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</si>
  <si>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</si>
  <si>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</si>
  <si>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</si>
  <si>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</si>
  <si>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</si>
  <si>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</si>
  <si>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</si>
  <si>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</si>
  <si>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</si>
  <si>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</si>
  <si>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</si>
  <si>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</si>
  <si>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</si>
  <si>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</si>
  <si>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</si>
  <si>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</si>
  <si>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</si>
  <si>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</si>
  <si>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</si>
  <si>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</si>
  <si>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</si>
  <si>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</si>
  <si>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</si>
  <si>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</si>
  <si>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</si>
  <si>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</si>
  <si>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</si>
  <si>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</si>
  <si>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</si>
  <si>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</si>
  <si>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</si>
  <si>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</si>
  <si>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</si>
  <si>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</si>
  <si>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</si>
  <si>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</si>
  <si>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</si>
  <si>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</si>
  <si>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</si>
  <si>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</si>
  <si>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</si>
  <si>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</si>
  <si>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</si>
  <si>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</si>
  <si>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</si>
  <si>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</si>
  <si>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</si>
  <si>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</si>
  <si>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</si>
  <si>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</si>
  <si>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</si>
  <si>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</si>
  <si>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</si>
  <si>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</si>
  <si>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</si>
  <si>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</si>
  <si>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</si>
  <si>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</si>
  <si>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</si>
  <si>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</si>
  <si>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</si>
  <si>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</si>
  <si>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</si>
  <si>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</si>
  <si>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</si>
  <si>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</si>
  <si>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</si>
  <si>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</si>
  <si>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</si>
  <si>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</si>
  <si>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</si>
  <si>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</si>
  <si>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</si>
  <si>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</si>
  <si>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</si>
  <si>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</si>
  <si>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</si>
  <si>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</si>
  <si>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</si>
  <si>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</si>
  <si>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</si>
  <si>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</si>
  <si>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</si>
  <si>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</si>
  <si>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</si>
  <si>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</si>
  <si>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</si>
  <si>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</si>
  <si>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</si>
  <si>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</si>
  <si>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</si>
  <si>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</si>
  <si>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</si>
  <si>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</si>
  <si>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</si>
  <si>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</si>
  <si>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</si>
  <si>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</si>
  <si>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</si>
  <si>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</si>
  <si>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</si>
  <si>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</si>
  <si>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</si>
  <si>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</si>
  <si>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</si>
  <si>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</si>
  <si>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</si>
  <si>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</si>
  <si>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</si>
  <si>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</si>
  <si>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</si>
  <si>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</si>
  <si>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</si>
  <si>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</si>
  <si>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</si>
  <si>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</si>
  <si>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</si>
  <si>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</si>
  <si>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</si>
  <si>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</si>
  <si>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</si>
  <si>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</si>
  <si>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</si>
  <si>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</si>
  <si>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</si>
  <si>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</si>
  <si>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</si>
  <si>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</si>
  <si>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</si>
  <si>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</si>
  <si>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</si>
  <si>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</si>
  <si>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</si>
  <si>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</si>
  <si>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</si>
  <si>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</si>
  <si>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</si>
  <si>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</si>
  <si>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</si>
  <si>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</si>
  <si>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</si>
  <si>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</si>
  <si>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</si>
  <si>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</si>
  <si>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</si>
  <si>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</si>
  <si>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</si>
  <si>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</si>
  <si>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</si>
  <si>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</si>
  <si>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</si>
  <si>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</si>
  <si>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</si>
  <si>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</si>
  <si>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</si>
  <si>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</si>
  <si>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</si>
  <si>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</si>
  <si>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</si>
  <si>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</si>
  <si>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</si>
  <si>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</si>
  <si>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</si>
  <si>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</si>
  <si>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</si>
  <si>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</si>
  <si>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</si>
  <si>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</si>
  <si>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</si>
  <si>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</si>
  <si>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</si>
  <si>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</si>
  <si>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</si>
  <si>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</si>
  <si>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</si>
  <si>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</si>
  <si>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</si>
  <si>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</si>
  <si>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</si>
  <si>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</si>
  <si>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</si>
  <si>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</si>
  <si>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</si>
  <si>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</si>
  <si>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</si>
  <si>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</si>
  <si>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</si>
  <si>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</si>
  <si>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</si>
  <si>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</si>
  <si>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</si>
  <si>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</si>
  <si>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</si>
  <si>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</si>
  <si>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</si>
  <si>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</si>
  <si>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</si>
  <si>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</si>
  <si>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</si>
  <si>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</si>
  <si>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</si>
  <si>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</si>
  <si>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</si>
  <si>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</si>
  <si>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</si>
  <si>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</si>
  <si>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</si>
  <si>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</si>
  <si>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</si>
  <si>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</si>
  <si>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</si>
  <si>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</si>
  <si>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</si>
  <si>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</si>
  <si>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</si>
  <si>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</si>
  <si>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</si>
  <si>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</si>
  <si>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</si>
  <si>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</si>
  <si>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</si>
  <si>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</si>
  <si>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</si>
  <si>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</si>
  <si>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</si>
  <si>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</si>
  <si>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</si>
  <si>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</si>
  <si>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</si>
  <si>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</si>
  <si>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</si>
  <si>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</si>
  <si>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</si>
  <si>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</si>
  <si>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</si>
  <si>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</si>
  <si>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</si>
  <si>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</si>
  <si>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</si>
  <si>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</si>
  <si>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</si>
  <si>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</si>
  <si>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</si>
  <si>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</si>
  <si>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</si>
  <si>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</si>
  <si>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</si>
  <si>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</si>
  <si>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</si>
  <si>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</si>
  <si>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</si>
  <si>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</si>
  <si>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</si>
  <si>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</si>
  <si>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</si>
  <si>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</si>
  <si>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</si>
  <si>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</si>
  <si>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</si>
  <si>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</si>
  <si>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</si>
  <si>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</si>
  <si>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</si>
  <si>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</si>
  <si>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</si>
  <si>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</si>
  <si>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</si>
  <si>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</si>
  <si>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</si>
  <si>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</si>
  <si>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</si>
  <si>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</si>
  <si>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</si>
  <si>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</si>
  <si>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</si>
  <si>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</si>
  <si>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</si>
  <si>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</si>
  <si>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</si>
  <si>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</si>
  <si>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</si>
  <si>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</si>
  <si>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</si>
  <si>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</si>
  <si>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</si>
  <si>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</si>
  <si>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</si>
  <si>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</si>
  <si>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</si>
  <si>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</si>
  <si>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</si>
  <si>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</si>
  <si>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</si>
  <si>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</si>
  <si>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</si>
  <si>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</si>
  <si>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</si>
  <si>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</si>
  <si>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</si>
  <si>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</si>
  <si>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</si>
  <si>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</si>
  <si>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</si>
  <si>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</si>
  <si>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</si>
  <si>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</si>
  <si>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</si>
  <si>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</si>
  <si>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</si>
  <si>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</si>
  <si>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</si>
  <si>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</si>
  <si>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</si>
  <si>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</si>
  <si>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</si>
  <si>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</si>
  <si>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</si>
  <si>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</si>
  <si>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</si>
  <si>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</si>
  <si>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</si>
  <si>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</si>
  <si>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</si>
  <si>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</si>
  <si>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</si>
  <si>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</si>
  <si>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</si>
  <si>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</si>
  <si>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</si>
  <si>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</si>
  <si>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</si>
  <si>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</si>
  <si>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</si>
  <si>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</si>
  <si>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</si>
  <si>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</si>
  <si>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</si>
  <si>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</si>
  <si>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</si>
  <si>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</si>
  <si>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</si>
  <si>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</si>
  <si>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</si>
  <si>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</si>
  <si>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</si>
  <si>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</si>
  <si>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</si>
  <si>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</si>
  <si>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</si>
  <si>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</si>
  <si>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</si>
  <si>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</si>
  <si>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</si>
  <si>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</si>
  <si>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</si>
  <si>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</si>
  <si>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</si>
  <si>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</si>
  <si>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</si>
  <si>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</si>
  <si>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</si>
  <si>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</si>
  <si>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</si>
  <si>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</si>
  <si>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</si>
  <si>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</si>
  <si>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</si>
  <si>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</si>
  <si>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</si>
  <si>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</si>
  <si>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</si>
  <si>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</si>
  <si>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</si>
  <si>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</si>
  <si>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</si>
  <si>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</si>
  <si>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</si>
  <si>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</si>
  <si>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</si>
  <si>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</si>
  <si>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</si>
  <si>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</si>
  <si>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</si>
  <si>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</si>
  <si>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</si>
  <si>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</si>
  <si>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</si>
  <si>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</si>
  <si>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</si>
  <si>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</si>
  <si>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</si>
  <si>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</si>
  <si>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</si>
  <si>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</si>
  <si>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</si>
  <si>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</si>
  <si>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</si>
  <si>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</si>
  <si>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</si>
  <si>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</si>
  <si>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</si>
  <si>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</si>
  <si>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</si>
  <si>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</si>
  <si>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</si>
  <si>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</si>
  <si>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</si>
  <si>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</si>
  <si>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</si>
  <si>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</si>
  <si>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</si>
  <si>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</si>
  <si>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</si>
  <si>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</si>
  <si>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</si>
  <si>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</si>
  <si>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</si>
  <si>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</si>
  <si>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</si>
  <si>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</si>
  <si>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</si>
  <si>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</si>
  <si>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</si>
  <si>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</si>
  <si>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</si>
  <si>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</si>
  <si>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</si>
  <si>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</si>
  <si>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</si>
  <si>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</si>
  <si>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</si>
  <si>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</si>
  <si>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</si>
  <si>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</si>
  <si>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</si>
  <si>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</si>
  <si>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</si>
  <si>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</si>
  <si>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</si>
  <si>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</si>
  <si>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</si>
  <si>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</si>
  <si>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</si>
  <si>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</si>
  <si>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</si>
  <si>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</si>
  <si>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</si>
  <si>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</si>
  <si>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</si>
  <si>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</si>
  <si>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</si>
  <si>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</si>
  <si>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</si>
  <si>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</si>
  <si>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</si>
  <si>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</si>
  <si>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</si>
  <si>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</si>
  <si>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</si>
  <si>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</si>
  <si>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</si>
  <si>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</si>
  <si>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</si>
  <si>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</si>
  <si>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</si>
  <si>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</si>
  <si>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</si>
  <si>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</si>
  <si>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</si>
  <si>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</si>
  <si>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</si>
  <si>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</si>
  <si>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</si>
  <si>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</si>
  <si>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</si>
  <si>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</si>
  <si>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</si>
  <si>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</si>
  <si>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</si>
  <si>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</si>
  <si>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</si>
  <si>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</si>
  <si>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</si>
  <si>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</si>
  <si>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</si>
  <si>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</si>
  <si>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</si>
  <si>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</si>
  <si>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</si>
  <si>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</si>
  <si>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</si>
  <si>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</si>
  <si>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</si>
  <si>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</si>
  <si>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</si>
  <si>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</si>
  <si>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</si>
  <si>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</si>
  <si>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</si>
  <si>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</si>
  <si>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</si>
  <si>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</si>
  <si>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</si>
  <si>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</si>
  <si>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</si>
  <si>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</si>
  <si>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</si>
  <si>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</si>
  <si>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</si>
  <si>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</si>
  <si>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</si>
  <si>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</si>
  <si>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</si>
  <si>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</si>
  <si>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</si>
  <si>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</si>
  <si>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</si>
  <si>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</si>
  <si>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</si>
  <si>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</si>
  <si>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</si>
  <si>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</si>
  <si>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</si>
  <si>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</si>
  <si>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</si>
  <si>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</si>
  <si>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</si>
  <si>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</si>
  <si>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</si>
  <si>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</si>
  <si>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</si>
  <si>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</si>
  <si>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</si>
  <si>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</si>
  <si>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</si>
  <si>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</si>
  <si>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</si>
  <si>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</si>
  <si>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</si>
  <si>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</si>
  <si>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</si>
  <si>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</si>
  <si>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</si>
  <si>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</si>
  <si>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</si>
  <si>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</si>
  <si>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</si>
  <si>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</si>
  <si>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</si>
  <si>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</si>
  <si>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</si>
  <si>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</si>
  <si>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</si>
  <si>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</si>
  <si>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</si>
  <si>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</si>
  <si>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</si>
  <si>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</si>
  <si>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</si>
  <si>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</si>
  <si>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</si>
  <si>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</si>
  <si>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</si>
  <si>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</si>
  <si>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</si>
  <si>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</si>
  <si>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</si>
  <si>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</si>
  <si>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</si>
  <si>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</si>
  <si>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</si>
  <si>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</si>
  <si>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</si>
  <si>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</si>
  <si>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</si>
  <si>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</si>
  <si>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</si>
  <si>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</si>
  <si>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</si>
  <si>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</si>
  <si>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</si>
  <si>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</si>
  <si>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</si>
  <si>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</si>
  <si>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</si>
  <si>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</si>
  <si>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</si>
  <si>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</si>
  <si>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</si>
  <si>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</si>
  <si>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</si>
  <si>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</si>
  <si>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</si>
  <si>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</si>
  <si>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</si>
  <si>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</si>
  <si>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</si>
  <si>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</si>
  <si>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</si>
  <si>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</si>
  <si>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</si>
  <si>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</si>
  <si>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</si>
  <si>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</si>
  <si>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</si>
  <si>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</si>
  <si>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</si>
  <si>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</si>
  <si>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</si>
  <si>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</si>
  <si>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</si>
  <si>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</si>
  <si>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</si>
  <si>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</si>
  <si>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</si>
  <si>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</si>
  <si>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</si>
  <si>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</si>
  <si>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</si>
  <si>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</si>
  <si>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</si>
  <si>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</si>
  <si>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</si>
  <si>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</si>
  <si>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</si>
  <si>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</si>
  <si>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</si>
  <si>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</si>
  <si>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</si>
  <si>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</si>
  <si>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</si>
  <si>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</si>
  <si>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</si>
  <si>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</si>
  <si>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</si>
  <si>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</si>
  <si>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</si>
  <si>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</si>
  <si>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</si>
  <si>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</si>
  <si>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</si>
  <si>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</si>
  <si>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</si>
  <si>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</si>
  <si>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</si>
  <si>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</si>
  <si>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</si>
  <si>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</si>
  <si>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</si>
  <si>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</si>
  <si>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FAX　０７７２－６４－２５９８</t>
    <phoneticPr fontId="2"/>
  </si>
  <si>
    <t>のいずれかへ、エントリ―手続きとともに送付ください。</t>
    <rPh sb="12" eb="14">
      <t>テツヅ</t>
    </rPh>
    <rPh sb="19" eb="21">
      <t>ソウフ</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</si>
  <si>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</si>
  <si>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</si>
  <si>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</si>
  <si>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</si>
  <si>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</si>
  <si>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</si>
  <si>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</si>
  <si>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上記の者は、北丹陸上競技協会主催の記録会の「大会要項」に則り、</t>
    <rPh sb="0" eb="2">
      <t>ジョウキ</t>
    </rPh>
    <rPh sb="3" eb="4">
      <t>モノ</t>
    </rPh>
    <rPh sb="6" eb="8">
      <t>ホクタン</t>
    </rPh>
    <rPh sb="8" eb="10">
      <t>リクジョウ</t>
    </rPh>
    <rPh sb="10" eb="12">
      <t>キョウギ</t>
    </rPh>
    <rPh sb="12" eb="14">
      <t>キョウカイ</t>
    </rPh>
    <rPh sb="14" eb="16">
      <t>シュサイ</t>
    </rPh>
    <rPh sb="17" eb="20">
      <t>キロクカイ</t>
    </rPh>
    <rPh sb="22" eb="26">
      <t>タイカイヨウコウ</t>
    </rPh>
    <rPh sb="28" eb="29">
      <t>ノット</t>
    </rPh>
    <phoneticPr fontId="2"/>
  </si>
  <si>
    <t>中学生の棒高跳競技に参加することを承諾いたします。</t>
    <rPh sb="0" eb="3">
      <t>チュウガクセイ</t>
    </rPh>
    <rPh sb="4" eb="7">
      <t>ボウタカト</t>
    </rPh>
    <rPh sb="7" eb="9">
      <t>キョウギ</t>
    </rPh>
    <rPh sb="10" eb="12">
      <t>サンカ</t>
    </rPh>
    <rPh sb="17" eb="19">
      <t>ショウダク</t>
    </rPh>
    <phoneticPr fontId="2"/>
  </si>
  <si>
    <t>月</t>
    <rPh sb="0" eb="1">
      <t>ツキ</t>
    </rPh>
    <phoneticPr fontId="2"/>
  </si>
  <si>
    <t>日</t>
    <rPh sb="0" eb="1">
      <t>ヒ</t>
    </rPh>
    <phoneticPr fontId="2"/>
  </si>
  <si>
    <t>学校顧問（指導者）名</t>
    <rPh sb="0" eb="4">
      <t>ガッコウコモン</t>
    </rPh>
    <rPh sb="5" eb="7">
      <t>シドウ</t>
    </rPh>
    <rPh sb="7" eb="8">
      <t>シャ</t>
    </rPh>
    <rPh sb="9" eb="10">
      <t>メイ</t>
    </rPh>
    <phoneticPr fontId="2"/>
  </si>
  <si>
    <t>連絡先住所</t>
    <rPh sb="0" eb="2">
      <t>レンラク</t>
    </rPh>
    <rPh sb="2" eb="3">
      <t>サキ</t>
    </rPh>
    <rPh sb="3" eb="5">
      <t>ジュウショ</t>
    </rPh>
    <phoneticPr fontId="2"/>
  </si>
  <si>
    <t>〒</t>
    <phoneticPr fontId="2"/>
  </si>
  <si>
    <t>（</t>
    <phoneticPr fontId="2"/>
  </si>
  <si>
    <t>ー</t>
    <phoneticPr fontId="2"/>
  </si>
  <si>
    <t>）</t>
    <phoneticPr fontId="2"/>
  </si>
  <si>
    <t>℡</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</si>
  <si>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</si>
  <si>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</si>
  <si>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</si>
  <si>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</si>
  <si>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</si>
  <si>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</si>
  <si>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</si>
  <si>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</si>
  <si>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</si>
  <si>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</si>
  <si>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</si>
  <si>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</si>
  <si>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リレー</t>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</si>
  <si>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</si>
  <si>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</si>
  <si>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</si>
  <si>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</si>
  <si>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</si>
  <si>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</si>
  <si>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</si>
  <si>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</si>
  <si>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</si>
  <si>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</si>
  <si>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</si>
  <si>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</si>
  <si>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</si>
  <si>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</si>
  <si>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</si>
  <si>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京都農業協同組合 与謝野支店（普通）０００８７０１ </t>
    <phoneticPr fontId="2"/>
  </si>
  <si>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</si>
  <si>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</si>
  <si>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</si>
  <si>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</si>
  <si>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</si>
  <si>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t>E-mail :  mm@hokutan-rk.jp</t>
    <phoneticPr fontId="2"/>
  </si>
  <si>
    <r>
      <rPr>
        <b/>
        <sz val="10"/>
        <color indexed="12"/>
        <rFont val="ＭＳ Ｐゴシック"/>
        <family val="3"/>
        <charset val="128"/>
      </rPr>
      <t>通信欄：</t>
    </r>
    <r>
      <rPr>
        <sz val="10"/>
        <color indexed="12"/>
        <rFont val="ＭＳ Ｐゴシック"/>
        <family val="3"/>
        <charset val="128"/>
      </rPr>
      <t>　①「競技会名（9/6棒高跳記録会）」</t>
    </r>
    <rPh sb="0" eb="3">
      <t>ツウシンラン</t>
    </rPh>
    <rPh sb="15" eb="18">
      <t>ボウタカト</t>
    </rPh>
    <phoneticPr fontId="2"/>
  </si>
  <si>
    <t>北丹陸協棒高跳記録会</t>
    <rPh sb="0" eb="2">
      <t>ホクタン</t>
    </rPh>
    <rPh sb="2" eb="4">
      <t>リクキョウ</t>
    </rPh>
    <rPh sb="4" eb="7">
      <t>ボウタカトビ</t>
    </rPh>
    <rPh sb="7" eb="9">
      <t>キロク</t>
    </rPh>
    <rPh sb="9" eb="10">
      <t>カイ</t>
    </rPh>
    <phoneticPr fontId="2"/>
  </si>
  <si>
    <t>北丹陸協棒高跳記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</si>
</sst>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sz val="2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2"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1" fillId="0" borderId="0" xfId="2"/>
    <xf numFmtId="0" fontId="0" fillId="0" borderId="0" xfId="2" applyFont="1"/>
    <xf numFmtId="0" fontId="1" fillId="0" borderId="0" xfId="2" applyAlignment="1">
      <alignment horizontal="distributed"/>
    </xf>
    <xf numFmtId="0" fontId="1" fillId="0" borderId="1" xfId="2" applyBorder="1"/>
    <xf numFmtId="0" fontId="9" fillId="0" borderId="1" xfId="2" applyFont="1" applyBorder="1"/>
    <xf numFmtId="0" fontId="1" fillId="0" borderId="1" xfId="2" applyBorder="1" applyAlignment="1">
      <alignment horizontal="right"/>
    </xf>
    <xf numFmtId="0" fontId="9" fillId="0" borderId="1" xfId="2" applyFont="1" applyBorder="1" applyAlignment="1">
      <alignment horizontal="right"/>
    </xf>
    <xf numFmtId="0" fontId="9" fillId="0" borderId="2" xfId="2" applyFont="1" applyBorder="1"/>
    <xf numFmtId="0" fontId="1" fillId="0" borderId="2" xfId="2" applyBorder="1"/>
    <xf numFmtId="0" fontId="9" fillId="0" borderId="0" xfId="2" applyFont="1"/>
    <xf numFmtId="0" fontId="43" fillId="0" borderId="0" xfId="0" applyFont="1"/>
    <xf numFmtId="0" fontId="44" fillId="0" borderId="0" xfId="0" applyFont="1"/>
    <xf numFmtId="0" fontId="45" fillId="0" borderId="154" xfId="0" applyFont="1" applyBorder="1" applyAlignment="1">
      <alignment horizontal="center" vertical="center" wrapText="1"/>
    </xf>
    <xf numFmtId="38" fontId="45" fillId="0" borderId="155" xfId="3" applyFont="1" applyFill="1" applyBorder="1" applyAlignment="1">
      <alignment horizontal="center" vertical="center" wrapText="1"/>
    </xf>
    <xf numFmtId="0" fontId="44" fillId="0" borderId="146" xfId="0" applyFont="1" applyBorder="1"/>
    <xf numFmtId="38" fontId="44" fillId="0" borderId="87" xfId="3" applyFont="1" applyFill="1" applyBorder="1"/>
    <xf numFmtId="38" fontId="44" fillId="0" borderId="0" xfId="3"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5" fillId="0" borderId="0" xfId="0" applyFont="1" applyAlignment="1">
      <alignment horizontal="center" vertical="center" wrapText="1"/>
    </xf>
    <xf numFmtId="0" fontId="44" fillId="4" borderId="146" xfId="0" applyFont="1" applyFill="1" applyBorder="1"/>
    <xf numFmtId="0" fontId="46" fillId="0" borderId="0" xfId="0" applyFont="1" applyAlignment="1">
      <alignment vertical="center"/>
    </xf>
    <xf numFmtId="38" fontId="43" fillId="0" borderId="0" xfId="3" applyFont="1"/>
    <xf numFmtId="0" fontId="44" fillId="0" borderId="125" xfId="0" applyFont="1" applyBorder="1"/>
    <xf numFmtId="0" fontId="44" fillId="0" borderId="72" xfId="0" applyFont="1" applyBorder="1" applyAlignment="1">
      <alignment horizontal="center"/>
    </xf>
    <xf numFmtId="0" fontId="44" fillId="0" borderId="4" xfId="0" applyFont="1" applyBorder="1" applyAlignment="1">
      <alignment horizontal="center"/>
    </xf>
    <xf numFmtId="0" fontId="44" fillId="0" borderId="4" xfId="0" applyFont="1" applyBorder="1"/>
    <xf numFmtId="0" fontId="44" fillId="4" borderId="72" xfId="0" applyFont="1" applyFill="1" applyBorder="1"/>
    <xf numFmtId="0" fontId="44" fillId="4" borderId="4" xfId="0" applyFont="1" applyFill="1" applyBorder="1"/>
    <xf numFmtId="38" fontId="44" fillId="0" borderId="0" xfId="3" applyFont="1"/>
    <xf numFmtId="0" fontId="43" fillId="0" borderId="119" xfId="0" applyFont="1" applyBorder="1"/>
    <xf numFmtId="0" fontId="44" fillId="0" borderId="120" xfId="0" applyFont="1" applyBorder="1"/>
    <xf numFmtId="38" fontId="0" fillId="0" borderId="0" xfId="3" applyFont="1"/>
    <xf numFmtId="0" fontId="39" fillId="0" borderId="0" xfId="0" applyFont="1" applyAlignment="1">
      <alignment horizontal="left"/>
    </xf>
    <xf numFmtId="0" fontId="51" fillId="0" borderId="0" xfId="0" applyFont="1" applyAlignment="1">
      <alignment vertical="center"/>
    </xf>
    <xf numFmtId="0" fontId="53" fillId="0" borderId="158" xfId="5" applyFont="1" applyBorder="1">
      <alignment vertical="center"/>
    </xf>
    <xf numFmtId="0" fontId="57" fillId="0" borderId="0" xfId="4" applyFont="1" applyAlignment="1">
      <alignment vertical="center"/>
    </xf>
    <xf numFmtId="0" fontId="53" fillId="0" borderId="0" xfId="0" applyFont="1" applyAlignment="1">
      <alignment vertical="center"/>
    </xf>
    <xf numFmtId="0" fontId="57" fillId="0" borderId="63" xfId="4" applyFont="1" applyBorder="1" applyAlignment="1">
      <alignment vertical="center"/>
    </xf>
    <xf numFmtId="0" fontId="53" fillId="0" borderId="0" xfId="5" applyFont="1">
      <alignment vertical="center"/>
    </xf>
    <xf numFmtId="0" fontId="57" fillId="0" borderId="0" xfId="5" applyFont="1">
      <alignment vertical="center"/>
    </xf>
    <xf numFmtId="0" fontId="53" fillId="0" borderId="63" xfId="4" applyFont="1" applyBorder="1" applyAlignment="1">
      <alignment vertical="center"/>
    </xf>
    <xf numFmtId="0" fontId="55" fillId="0" borderId="158" xfId="5" applyFont="1" applyBorder="1">
      <alignment vertical="center"/>
    </xf>
    <xf numFmtId="0" fontId="53" fillId="0" borderId="159" xfId="5" applyFont="1" applyBorder="1">
      <alignment vertical="center"/>
    </xf>
    <xf numFmtId="0" fontId="57" fillId="0" borderId="7" xfId="4" applyFont="1" applyBorder="1" applyAlignment="1">
      <alignment vertical="center"/>
    </xf>
    <xf numFmtId="0" fontId="53" fillId="0" borderId="7" xfId="0" applyFont="1" applyBorder="1" applyAlignment="1">
      <alignment vertical="center"/>
    </xf>
    <xf numFmtId="0" fontId="53" fillId="0" borderId="64" xfId="4" applyFont="1" applyBorder="1" applyAlignment="1">
      <alignment vertical="center"/>
    </xf>
    <xf numFmtId="0" fontId="59" fillId="0" borderId="0" xfId="0" applyFont="1" applyAlignment="1">
      <alignment horizontal="left"/>
    </xf>
    <xf numFmtId="0" fontId="59" fillId="0" borderId="0" xfId="0" applyFont="1"/>
    <xf numFmtId="0" fontId="51" fillId="0" borderId="0" xfId="0" applyFont="1"/>
    <xf numFmtId="0" fontId="43" fillId="0" borderId="119" xfId="0" applyFont="1" applyBorder="1" applyAlignment="1">
      <alignment vertical="center"/>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3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45" fillId="0" borderId="0" xfId="0" applyFont="1" applyAlignment="1">
      <alignment horizontal="center" vertical="center" wrapText="1"/>
    </xf>
    <xf numFmtId="0" fontId="50" fillId="5" borderId="156" xfId="4" applyFont="1" applyFill="1" applyBorder="1" applyAlignment="1">
      <alignment vertical="center" wrapText="1"/>
    </xf>
    <xf numFmtId="0" fontId="43" fillId="5" borderId="157" xfId="0" applyFont="1" applyFill="1" applyBorder="1" applyAlignment="1">
      <alignment vertical="center" wrapText="1"/>
    </xf>
    <xf numFmtId="0" fontId="43" fillId="5" borderId="62" xfId="0" applyFont="1" applyFill="1" applyBorder="1" applyAlignment="1">
      <alignment vertical="center" wrapText="1"/>
    </xf>
    <xf numFmtId="0" fontId="50" fillId="5" borderId="158" xfId="4" applyFont="1" applyFill="1" applyBorder="1" applyAlignment="1">
      <alignment vertical="center" wrapText="1"/>
    </xf>
    <xf numFmtId="0" fontId="43" fillId="5" borderId="0" xfId="0" applyFont="1" applyFill="1" applyAlignment="1">
      <alignment vertical="center" wrapText="1"/>
    </xf>
    <xf numFmtId="0" fontId="43" fillId="5" borderId="63" xfId="0" applyFont="1" applyFill="1" applyBorder="1" applyAlignment="1">
      <alignment vertical="center" wrapText="1"/>
    </xf>
    <xf numFmtId="0" fontId="43" fillId="5" borderId="158" xfId="0" applyFont="1" applyFill="1" applyBorder="1" applyAlignment="1">
      <alignment vertical="center" wrapText="1"/>
    </xf>
    <xf numFmtId="38" fontId="60" fillId="4" borderId="119" xfId="0" applyNumberFormat="1" applyFont="1" applyFill="1" applyBorder="1" applyAlignment="1">
      <alignment horizontal="center" vertical="center"/>
    </xf>
    <xf numFmtId="0" fontId="60" fillId="4" borderId="121" xfId="0" applyFont="1" applyFill="1" applyBorder="1" applyAlignment="1">
      <alignment horizontal="center" vertical="center"/>
    </xf>
    <xf numFmtId="0" fontId="44" fillId="0" borderId="11" xfId="0" applyFont="1" applyBorder="1" applyAlignment="1">
      <alignment horizontal="center"/>
    </xf>
    <xf numFmtId="0" fontId="0" fillId="0" borderId="72" xfId="0" applyBorder="1" applyAlignment="1">
      <alignment horizontal="center"/>
    </xf>
    <xf numFmtId="0" fontId="44"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9" fillId="0" borderId="0" xfId="2" applyFont="1" applyAlignment="1">
      <alignment horizontal="left"/>
    </xf>
    <xf numFmtId="0" fontId="9" fillId="0" borderId="1" xfId="2" applyFont="1" applyBorder="1" applyAlignment="1">
      <alignment horizontal="left"/>
    </xf>
    <xf numFmtId="0" fontId="0" fillId="0" borderId="1" xfId="0" applyBorder="1" applyAlignment="1">
      <alignment horizontal="left"/>
    </xf>
    <xf numFmtId="0" fontId="9" fillId="0" borderId="0" xfId="2" applyFont="1" applyAlignment="1">
      <alignment horizontal="distributed"/>
    </xf>
    <xf numFmtId="0" fontId="42" fillId="0" borderId="0" xfId="2" applyFont="1" applyAlignment="1">
      <alignment horizontal="distributed" vertical="center"/>
    </xf>
    <xf numFmtId="0" fontId="9" fillId="0" borderId="1" xfId="2" applyFont="1" applyBorder="1" applyAlignment="1">
      <alignment horizontal="center"/>
    </xf>
    <xf numFmtId="0" fontId="1" fillId="0" borderId="1" xfId="2" applyBorder="1" applyAlignment="1">
      <alignment horizontal="right"/>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56" fontId="9" fillId="0" borderId="7" xfId="0" applyNumberFormat="1" applyFont="1" applyBorder="1" applyAlignment="1">
      <alignment horizontal="center" vertical="center" shrinkToFit="1"/>
    </xf>
    <xf numFmtId="0" fontId="8" fillId="0" borderId="126" xfId="0" applyFont="1" applyBorder="1" applyAlignment="1">
      <alignment horizontal="center" vertical="center" wrapText="1"/>
    </xf>
    <xf numFmtId="0" fontId="8" fillId="0" borderId="2"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quotePrefix="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8" xfId="0" quotePrefix="1" applyBorder="1" applyAlignment="1">
      <alignment horizontal="center" vertical="center"/>
    </xf>
    <xf numFmtId="0" fontId="0" fillId="0" borderId="10" xfId="0" quotePrefix="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1" xfId="0" quotePrefix="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center" vertical="center" wrapTex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42"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43" xfId="0" applyFont="1" applyBorder="1" applyAlignment="1">
      <alignment horizontal="center" vertical="center" shrinkToFit="1"/>
    </xf>
    <xf numFmtId="176" fontId="3" fillId="0" borderId="141"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31"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6" xfId="0" applyFont="1" applyBorder="1" applyAlignment="1">
      <alignment horizontal="center" vertical="center" wrapText="1"/>
    </xf>
    <xf numFmtId="14" fontId="3" fillId="0" borderId="137" xfId="0" applyNumberFormat="1" applyFont="1" applyBorder="1" applyAlignment="1">
      <alignment horizontal="center" vertical="center" wrapText="1"/>
    </xf>
  </cellXfs>
  <cellStyles count="6">
    <cellStyle name="桁区切り 2" xfId="3" xr:uid="{4277A73F-5331-42ED-94B8-A4510315821E}"/>
    <cellStyle name="標準" xfId="0" builtinId="0"/>
    <cellStyle name="標準 2" xfId="1" xr:uid="{00000000-0005-0000-0000-000001000000}"/>
    <cellStyle name="標準 2 2" xfId="5" xr:uid="{B82FC0A2-7F42-438C-A946-A35711BC04AF}"/>
    <cellStyle name="標準 3" xfId="2" xr:uid="{BDECF2AA-9146-4310-A895-47B98C43AD1D}"/>
    <cellStyle name="標準_平成１７年度主催競技会要項〈案）" xfId="4" xr:uid="{CA835BD9-F0CB-45D6-8777-E106F58505D3}"/>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464820</xdr:colOff>
      <xdr:row>7</xdr:row>
      <xdr:rowOff>68580</xdr:rowOff>
    </xdr:from>
    <xdr:to>
      <xdr:col>19</xdr:col>
      <xdr:colOff>152400</xdr:colOff>
      <xdr:row>25</xdr:row>
      <xdr:rowOff>45720</xdr:rowOff>
    </xdr:to>
    <xdr:sp macro="" textlink="">
      <xdr:nvSpPr>
        <xdr:cNvPr id="2" name="テキスト ボックス 1">
          <a:extLst>
            <a:ext uri="{FF2B5EF4-FFF2-40B4-BE49-F238E27FC236}">
              <a16:creationId xmlns:a16="http://schemas.microsoft.com/office/drawing/2014/main" id="{21DCD553-F312-4BCC-904A-B2AF6FB1ADB9}"/>
            </a:ext>
          </a:extLst>
        </xdr:cNvPr>
        <xdr:cNvSpPr txBox="1"/>
      </xdr:nvSpPr>
      <xdr:spPr>
        <a:xfrm>
          <a:off x="5308283" y="1416368"/>
          <a:ext cx="7188517" cy="2891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a:t>
          </a:r>
          <a:r>
            <a:rPr kumimoji="1" lang="ja-JP" altLang="en-US" sz="2000">
              <a:solidFill>
                <a:srgbClr val="FF0000"/>
              </a:solidFill>
            </a:rPr>
            <a:t>中学生が「棒高跳」種目に参加する場合</a:t>
          </a:r>
          <a:r>
            <a:rPr kumimoji="1" lang="ja-JP" altLang="en-US" sz="2000"/>
            <a:t>、「参加承諾書」シートに記入し、「参加承諾書」に記載の</a:t>
          </a:r>
          <a:r>
            <a:rPr kumimoji="1" lang="en-US" altLang="ja-JP" sz="2000"/>
            <a:t>FAX</a:t>
          </a:r>
          <a:r>
            <a:rPr kumimoji="1" lang="ja-JP" altLang="en-US" sz="2000"/>
            <a:t>先または</a:t>
          </a:r>
          <a:r>
            <a:rPr kumimoji="1" lang="en-US" altLang="ja-JP" sz="2000"/>
            <a:t>E-mail</a:t>
          </a:r>
          <a:r>
            <a:rPr kumimoji="1" lang="ja-JP" altLang="en-US" sz="2000"/>
            <a:t>宛てに送付ください。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23</xdr:col>
      <xdr:colOff>523731</xdr:colOff>
      <xdr:row>25</xdr:row>
      <xdr:rowOff>106516</xdr:rowOff>
    </xdr:to>
    <xdr:sp macro="" textlink="">
      <xdr:nvSpPr>
        <xdr:cNvPr id="2" name="テキスト ボックス 1">
          <a:extLst>
            <a:ext uri="{FF2B5EF4-FFF2-40B4-BE49-F238E27FC236}">
              <a16:creationId xmlns:a16="http://schemas.microsoft.com/office/drawing/2014/main" id="{FFC04AAE-1677-4E97-BCA3-54DC04E4E16E}"/>
            </a:ext>
          </a:extLst>
        </xdr:cNvPr>
        <xdr:cNvSpPr txBox="1"/>
      </xdr:nvSpPr>
      <xdr:spPr>
        <a:xfrm>
          <a:off x="6677742" y="2294194"/>
          <a:ext cx="4272279" cy="3563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日以降の自己最高記録（生涯記録でない）を入力いただきますが、本年度の記録が無い方は、目標記録を入力いただいても結構です。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B271-012C-416B-B61E-5AE14D6151A2}">
  <sheetPr>
    <tabColor rgb="FFFFFF00"/>
  </sheetPr>
  <dimension ref="A2:R34"/>
  <sheetViews>
    <sheetView workbookViewId="0">
      <selection activeCell="A3" sqref="A3"/>
    </sheetView>
  </sheetViews>
  <sheetFormatPr defaultRowHeight="12.75" x14ac:dyDescent="0.25"/>
  <cols>
    <col min="1" max="18" width="4.6640625" style="400" customWidth="1"/>
    <col min="19" max="256" width="9.06640625" style="400"/>
    <col min="257" max="274" width="4.6640625" style="400" customWidth="1"/>
    <col min="275" max="512" width="9.06640625" style="400"/>
    <col min="513" max="530" width="4.6640625" style="400" customWidth="1"/>
    <col min="531" max="768" width="9.06640625" style="400"/>
    <col min="769" max="786" width="4.6640625" style="400" customWidth="1"/>
    <col min="787" max="1024" width="9.06640625" style="400"/>
    <col min="1025" max="1042" width="4.6640625" style="400" customWidth="1"/>
    <col min="1043" max="1280" width="9.06640625" style="400"/>
    <col min="1281" max="1298" width="4.6640625" style="400" customWidth="1"/>
    <col min="1299" max="1536" width="9.06640625" style="400"/>
    <col min="1537" max="1554" width="4.6640625" style="400" customWidth="1"/>
    <col min="1555" max="1792" width="9.06640625" style="400"/>
    <col min="1793" max="1810" width="4.6640625" style="400" customWidth="1"/>
    <col min="1811" max="2048" width="9.06640625" style="400"/>
    <col min="2049" max="2066" width="4.6640625" style="400" customWidth="1"/>
    <col min="2067" max="2304" width="9.06640625" style="400"/>
    <col min="2305" max="2322" width="4.6640625" style="400" customWidth="1"/>
    <col min="2323" max="2560" width="9.06640625" style="400"/>
    <col min="2561" max="2578" width="4.6640625" style="400" customWidth="1"/>
    <col min="2579" max="2816" width="9.06640625" style="400"/>
    <col min="2817" max="2834" width="4.6640625" style="400" customWidth="1"/>
    <col min="2835" max="3072" width="9.06640625" style="400"/>
    <col min="3073" max="3090" width="4.6640625" style="400" customWidth="1"/>
    <col min="3091" max="3328" width="9.06640625" style="400"/>
    <col min="3329" max="3346" width="4.6640625" style="400" customWidth="1"/>
    <col min="3347" max="3584" width="9.06640625" style="400"/>
    <col min="3585" max="3602" width="4.6640625" style="400" customWidth="1"/>
    <col min="3603" max="3840" width="9.06640625" style="400"/>
    <col min="3841" max="3858" width="4.6640625" style="400" customWidth="1"/>
    <col min="3859" max="4096" width="9.06640625" style="400"/>
    <col min="4097" max="4114" width="4.6640625" style="400" customWidth="1"/>
    <col min="4115" max="4352" width="9.06640625" style="400"/>
    <col min="4353" max="4370" width="4.6640625" style="400" customWidth="1"/>
    <col min="4371" max="4608" width="9.06640625" style="400"/>
    <col min="4609" max="4626" width="4.6640625" style="400" customWidth="1"/>
    <col min="4627" max="4864" width="9.06640625" style="400"/>
    <col min="4865" max="4882" width="4.6640625" style="400" customWidth="1"/>
    <col min="4883" max="5120" width="9.06640625" style="400"/>
    <col min="5121" max="5138" width="4.6640625" style="400" customWidth="1"/>
    <col min="5139" max="5376" width="9.06640625" style="400"/>
    <col min="5377" max="5394" width="4.6640625" style="400" customWidth="1"/>
    <col min="5395" max="5632" width="9.06640625" style="400"/>
    <col min="5633" max="5650" width="4.6640625" style="400" customWidth="1"/>
    <col min="5651" max="5888" width="9.06640625" style="400"/>
    <col min="5889" max="5906" width="4.6640625" style="400" customWidth="1"/>
    <col min="5907" max="6144" width="9.06640625" style="400"/>
    <col min="6145" max="6162" width="4.6640625" style="400" customWidth="1"/>
    <col min="6163" max="6400" width="9.06640625" style="400"/>
    <col min="6401" max="6418" width="4.6640625" style="400" customWidth="1"/>
    <col min="6419" max="6656" width="9.06640625" style="400"/>
    <col min="6657" max="6674" width="4.6640625" style="400" customWidth="1"/>
    <col min="6675" max="6912" width="9.06640625" style="400"/>
    <col min="6913" max="6930" width="4.6640625" style="400" customWidth="1"/>
    <col min="6931" max="7168" width="9.06640625" style="400"/>
    <col min="7169" max="7186" width="4.6640625" style="400" customWidth="1"/>
    <col min="7187" max="7424" width="9.06640625" style="400"/>
    <col min="7425" max="7442" width="4.6640625" style="400" customWidth="1"/>
    <col min="7443" max="7680" width="9.06640625" style="400"/>
    <col min="7681" max="7698" width="4.6640625" style="400" customWidth="1"/>
    <col min="7699" max="7936" width="9.06640625" style="400"/>
    <col min="7937" max="7954" width="4.6640625" style="400" customWidth="1"/>
    <col min="7955" max="8192" width="9.06640625" style="400"/>
    <col min="8193" max="8210" width="4.6640625" style="400" customWidth="1"/>
    <col min="8211" max="8448" width="9.06640625" style="400"/>
    <col min="8449" max="8466" width="4.6640625" style="400" customWidth="1"/>
    <col min="8467" max="8704" width="9.06640625" style="400"/>
    <col min="8705" max="8722" width="4.6640625" style="400" customWidth="1"/>
    <col min="8723" max="8960" width="9.06640625" style="400"/>
    <col min="8961" max="8978" width="4.6640625" style="400" customWidth="1"/>
    <col min="8979" max="9216" width="9.06640625" style="400"/>
    <col min="9217" max="9234" width="4.6640625" style="400" customWidth="1"/>
    <col min="9235" max="9472" width="9.06640625" style="400"/>
    <col min="9473" max="9490" width="4.6640625" style="400" customWidth="1"/>
    <col min="9491" max="9728" width="9.06640625" style="400"/>
    <col min="9729" max="9746" width="4.6640625" style="400" customWidth="1"/>
    <col min="9747" max="9984" width="9.06640625" style="400"/>
    <col min="9985" max="10002" width="4.6640625" style="400" customWidth="1"/>
    <col min="10003" max="10240" width="9.06640625" style="400"/>
    <col min="10241" max="10258" width="4.6640625" style="400" customWidth="1"/>
    <col min="10259" max="10496" width="9.06640625" style="400"/>
    <col min="10497" max="10514" width="4.6640625" style="400" customWidth="1"/>
    <col min="10515" max="10752" width="9.06640625" style="400"/>
    <col min="10753" max="10770" width="4.6640625" style="400" customWidth="1"/>
    <col min="10771" max="11008" width="9.06640625" style="400"/>
    <col min="11009" max="11026" width="4.6640625" style="400" customWidth="1"/>
    <col min="11027" max="11264" width="9.06640625" style="400"/>
    <col min="11265" max="11282" width="4.6640625" style="400" customWidth="1"/>
    <col min="11283" max="11520" width="9.06640625" style="400"/>
    <col min="11521" max="11538" width="4.6640625" style="400" customWidth="1"/>
    <col min="11539" max="11776" width="9.06640625" style="400"/>
    <col min="11777" max="11794" width="4.6640625" style="400" customWidth="1"/>
    <col min="11795" max="12032" width="9.06640625" style="400"/>
    <col min="12033" max="12050" width="4.6640625" style="400" customWidth="1"/>
    <col min="12051" max="12288" width="9.06640625" style="400"/>
    <col min="12289" max="12306" width="4.6640625" style="400" customWidth="1"/>
    <col min="12307" max="12544" width="9.06640625" style="400"/>
    <col min="12545" max="12562" width="4.6640625" style="400" customWidth="1"/>
    <col min="12563" max="12800" width="9.06640625" style="400"/>
    <col min="12801" max="12818" width="4.6640625" style="400" customWidth="1"/>
    <col min="12819" max="13056" width="9.06640625" style="400"/>
    <col min="13057" max="13074" width="4.6640625" style="400" customWidth="1"/>
    <col min="13075" max="13312" width="9.06640625" style="400"/>
    <col min="13313" max="13330" width="4.6640625" style="400" customWidth="1"/>
    <col min="13331" max="13568" width="9.06640625" style="400"/>
    <col min="13569" max="13586" width="4.6640625" style="400" customWidth="1"/>
    <col min="13587" max="13824" width="9.06640625" style="400"/>
    <col min="13825" max="13842" width="4.6640625" style="400" customWidth="1"/>
    <col min="13843" max="14080" width="9.06640625" style="400"/>
    <col min="14081" max="14098" width="4.6640625" style="400" customWidth="1"/>
    <col min="14099" max="14336" width="9.06640625" style="400"/>
    <col min="14337" max="14354" width="4.6640625" style="400" customWidth="1"/>
    <col min="14355" max="14592" width="9.06640625" style="400"/>
    <col min="14593" max="14610" width="4.6640625" style="400" customWidth="1"/>
    <col min="14611" max="14848" width="9.06640625" style="400"/>
    <col min="14849" max="14866" width="4.6640625" style="400" customWidth="1"/>
    <col min="14867" max="15104" width="9.06640625" style="400"/>
    <col min="15105" max="15122" width="4.6640625" style="400" customWidth="1"/>
    <col min="15123" max="15360" width="9.06640625" style="400"/>
    <col min="15361" max="15378" width="4.6640625" style="400" customWidth="1"/>
    <col min="15379" max="15616" width="9.06640625" style="400"/>
    <col min="15617" max="15634" width="4.6640625" style="400" customWidth="1"/>
    <col min="15635" max="15872" width="9.06640625" style="400"/>
    <col min="15873" max="15890" width="4.6640625" style="400" customWidth="1"/>
    <col min="15891" max="16128" width="9.06640625" style="400"/>
    <col min="16129" max="16146" width="4.6640625" style="400" customWidth="1"/>
    <col min="16147" max="16384" width="9.06640625" style="400"/>
  </cols>
  <sheetData>
    <row r="2" spans="1:18" x14ac:dyDescent="0.25">
      <c r="A2" s="400" t="s">
        <v>2260</v>
      </c>
    </row>
    <row r="3" spans="1:18" x14ac:dyDescent="0.25">
      <c r="A3" s="401" t="s">
        <v>2314</v>
      </c>
      <c r="G3" s="401" t="s">
        <v>2261</v>
      </c>
    </row>
    <row r="6" spans="1:18" ht="20.100000000000001" customHeight="1" x14ac:dyDescent="0.3">
      <c r="A6" s="486" t="s">
        <v>2262</v>
      </c>
      <c r="B6" s="486"/>
      <c r="C6" s="486"/>
      <c r="D6" s="486"/>
      <c r="E6" s="486"/>
      <c r="F6" s="402"/>
    </row>
    <row r="7" spans="1:18" ht="20.100000000000001" customHeight="1" x14ac:dyDescent="0.3">
      <c r="A7" s="486" t="s">
        <v>2263</v>
      </c>
      <c r="B7" s="486"/>
      <c r="C7" s="486"/>
      <c r="D7" s="486"/>
      <c r="E7" s="486"/>
      <c r="F7" s="402"/>
      <c r="G7" s="487" t="s">
        <v>2264</v>
      </c>
      <c r="H7" s="487"/>
      <c r="I7" s="487"/>
      <c r="J7" s="487"/>
      <c r="K7" s="487"/>
      <c r="L7" s="487"/>
    </row>
    <row r="8" spans="1:18" ht="20.100000000000001" customHeight="1" x14ac:dyDescent="0.25">
      <c r="G8" s="487"/>
      <c r="H8" s="487"/>
      <c r="I8" s="487"/>
      <c r="J8" s="487"/>
      <c r="K8" s="487"/>
      <c r="L8" s="487"/>
    </row>
    <row r="9" spans="1:18" ht="20.100000000000001" customHeight="1" x14ac:dyDescent="0.25"/>
    <row r="10" spans="1:18" ht="20.100000000000001" customHeight="1" x14ac:dyDescent="0.3">
      <c r="A10" s="488" t="s">
        <v>2265</v>
      </c>
      <c r="B10" s="488"/>
      <c r="C10" s="488"/>
      <c r="D10" s="403"/>
      <c r="E10" s="403"/>
      <c r="F10" s="403"/>
      <c r="G10" s="403"/>
      <c r="I10" s="403"/>
      <c r="J10" s="404"/>
      <c r="K10" s="404"/>
      <c r="L10" s="489" t="s">
        <v>2266</v>
      </c>
      <c r="M10" s="489"/>
      <c r="N10" s="489"/>
      <c r="O10" s="403"/>
      <c r="P10" s="406" t="s">
        <v>2267</v>
      </c>
      <c r="Q10" s="406"/>
      <c r="R10" s="406" t="s">
        <v>2268</v>
      </c>
    </row>
    <row r="11" spans="1:18" ht="20.100000000000001" customHeight="1" x14ac:dyDescent="0.25"/>
    <row r="12" spans="1:18" ht="20.100000000000001" customHeight="1" x14ac:dyDescent="0.25"/>
    <row r="13" spans="1:18" ht="20.100000000000001" customHeight="1" x14ac:dyDescent="0.3">
      <c r="B13" s="483" t="s">
        <v>2269</v>
      </c>
      <c r="C13" s="483"/>
      <c r="D13" s="483"/>
      <c r="E13" s="483"/>
      <c r="F13" s="483"/>
      <c r="G13" s="483"/>
      <c r="H13" s="483"/>
      <c r="I13" s="483"/>
      <c r="J13" s="483"/>
      <c r="K13" s="483"/>
      <c r="L13" s="483"/>
      <c r="M13" s="483"/>
      <c r="N13" s="483"/>
      <c r="O13" s="483"/>
      <c r="P13" s="483"/>
      <c r="Q13" s="483"/>
      <c r="R13" s="483"/>
    </row>
    <row r="14" spans="1:18" ht="20.100000000000001" customHeight="1" x14ac:dyDescent="0.25"/>
    <row r="15" spans="1:18" ht="20.100000000000001" customHeight="1" x14ac:dyDescent="0.3">
      <c r="B15" s="483" t="s">
        <v>2270</v>
      </c>
      <c r="C15" s="483"/>
      <c r="D15" s="483"/>
      <c r="E15" s="483"/>
      <c r="F15" s="483"/>
      <c r="G15" s="483"/>
      <c r="H15" s="483"/>
      <c r="I15" s="483"/>
      <c r="J15" s="483"/>
      <c r="K15" s="483"/>
      <c r="L15" s="483"/>
      <c r="M15" s="483"/>
      <c r="N15" s="483"/>
      <c r="O15" s="483"/>
      <c r="P15" s="483"/>
      <c r="Q15" s="483"/>
    </row>
    <row r="16" spans="1:18" ht="20.100000000000001" customHeight="1" x14ac:dyDescent="0.25"/>
    <row r="17" spans="2:18" ht="20.100000000000001" customHeight="1" x14ac:dyDescent="0.25">
      <c r="L17" s="405"/>
      <c r="M17" s="405"/>
      <c r="N17" s="405" t="s">
        <v>2267</v>
      </c>
      <c r="O17" s="405"/>
      <c r="P17" s="405" t="s">
        <v>2271</v>
      </c>
      <c r="Q17" s="405"/>
      <c r="R17" s="405" t="s">
        <v>2272</v>
      </c>
    </row>
    <row r="18" spans="2:18" ht="20.100000000000001" customHeight="1" x14ac:dyDescent="0.25"/>
    <row r="19" spans="2:18" ht="20.100000000000001" customHeight="1" x14ac:dyDescent="0.3">
      <c r="B19" s="484" t="s">
        <v>2273</v>
      </c>
      <c r="C19" s="484"/>
      <c r="D19" s="485"/>
      <c r="E19" s="485"/>
      <c r="F19" s="485"/>
      <c r="G19" s="403"/>
      <c r="H19" s="403"/>
      <c r="I19" s="403"/>
      <c r="J19" s="403"/>
      <c r="K19" s="403"/>
      <c r="L19" s="403"/>
      <c r="M19" s="403"/>
      <c r="N19" s="403"/>
      <c r="O19" s="400" t="s">
        <v>100</v>
      </c>
    </row>
    <row r="20" spans="2:18" ht="20.100000000000001" customHeight="1" x14ac:dyDescent="0.25"/>
    <row r="21" spans="2:18" ht="20.100000000000001" customHeight="1" x14ac:dyDescent="0.3">
      <c r="B21" s="484" t="s">
        <v>2274</v>
      </c>
      <c r="C21" s="484"/>
      <c r="D21" s="484"/>
      <c r="E21" s="403" t="s">
        <v>2275</v>
      </c>
      <c r="F21" s="403" t="s">
        <v>2276</v>
      </c>
      <c r="G21" s="405" t="s">
        <v>2277</v>
      </c>
      <c r="H21" s="403"/>
      <c r="I21" s="403" t="s">
        <v>2278</v>
      </c>
      <c r="J21" s="403"/>
      <c r="K21" s="403"/>
      <c r="L21" s="403"/>
      <c r="M21" s="403"/>
      <c r="N21" s="403"/>
      <c r="O21" s="403"/>
      <c r="P21" s="403"/>
      <c r="Q21" s="403"/>
      <c r="R21" s="403"/>
    </row>
    <row r="22" spans="2:18" ht="20.100000000000001" customHeight="1" x14ac:dyDescent="0.3">
      <c r="J22" s="407" t="s">
        <v>2279</v>
      </c>
      <c r="K22" s="408"/>
      <c r="L22" s="408"/>
      <c r="M22" s="408"/>
      <c r="N22" s="408"/>
      <c r="O22" s="408"/>
      <c r="P22" s="408"/>
      <c r="Q22" s="408"/>
      <c r="R22" s="408"/>
    </row>
    <row r="23" spans="2:18" ht="20.100000000000001" customHeight="1" x14ac:dyDescent="0.3">
      <c r="J23" s="409"/>
    </row>
    <row r="24" spans="2:18" ht="20.100000000000001" customHeight="1" x14ac:dyDescent="0.3">
      <c r="J24" s="409"/>
    </row>
    <row r="25" spans="2:18" ht="20.100000000000001" customHeight="1" x14ac:dyDescent="0.25"/>
    <row r="26" spans="2:18" ht="20.100000000000001" customHeight="1" x14ac:dyDescent="0.25"/>
    <row r="27" spans="2:18" ht="20.100000000000001" customHeight="1" x14ac:dyDescent="0.25"/>
    <row r="28" spans="2:18" ht="20.100000000000001" customHeight="1" x14ac:dyDescent="0.25"/>
    <row r="29" spans="2:18" ht="20.100000000000001" customHeight="1" x14ac:dyDescent="0.25"/>
    <row r="30" spans="2:18" ht="20.100000000000001" customHeight="1" x14ac:dyDescent="0.25"/>
    <row r="31" spans="2:18" ht="20.100000000000001" customHeight="1" x14ac:dyDescent="0.25"/>
    <row r="32" spans="2:18" ht="20.100000000000001" customHeight="1" x14ac:dyDescent="0.25"/>
    <row r="33" ht="20.100000000000001" customHeight="1" x14ac:dyDescent="0.25"/>
    <row r="34" ht="20.100000000000001" customHeight="1" x14ac:dyDescent="0.25"/>
  </sheetData>
  <mergeCells count="9">
    <mergeCell ref="B15:Q15"/>
    <mergeCell ref="B19:F19"/>
    <mergeCell ref="B21:D21"/>
    <mergeCell ref="A6:E6"/>
    <mergeCell ref="A7:E7"/>
    <mergeCell ref="G7:L8"/>
    <mergeCell ref="A10:C10"/>
    <mergeCell ref="L10:N10"/>
    <mergeCell ref="B13:R13"/>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BF7-F7EA-495C-ADD0-12A442120920}">
  <sheetPr>
    <tabColor rgb="FFFFFF00"/>
  </sheetPr>
  <dimension ref="A1:X71"/>
  <sheetViews>
    <sheetView tabSelected="1" view="pageBreakPreview" zoomScaleNormal="100" zoomScaleSheetLayoutView="100" workbookViewId="0">
      <selection activeCell="I39" sqref="I39"/>
    </sheetView>
  </sheetViews>
  <sheetFormatPr defaultRowHeight="12.75" x14ac:dyDescent="0.25"/>
  <cols>
    <col min="1" max="4" width="9.796875" customWidth="1"/>
    <col min="5" max="5" width="11.1328125" customWidth="1"/>
    <col min="6" max="6" width="9.796875" customWidth="1"/>
    <col min="7" max="7" width="4" customWidth="1"/>
    <col min="8" max="8" width="3.6640625" customWidth="1"/>
    <col min="9" max="9" width="14.3320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2280</v>
      </c>
    </row>
    <row r="2" spans="1:11" ht="17.45" customHeight="1" thickBot="1" x14ac:dyDescent="0.3">
      <c r="C2" s="455" t="str">
        <f>基本データ!C7</f>
        <v>北丹陸協棒高跳記録会</v>
      </c>
      <c r="D2" s="456"/>
      <c r="E2" s="456"/>
      <c r="F2" s="457"/>
      <c r="G2" s="458"/>
      <c r="H2" s="459"/>
      <c r="I2" s="459"/>
      <c r="J2" s="460" t="s">
        <v>2281</v>
      </c>
      <c r="K2" s="461"/>
    </row>
    <row r="3" spans="1:11" ht="18.600000000000001" customHeight="1" x14ac:dyDescent="0.25">
      <c r="A3" s="410" t="s">
        <v>2282</v>
      </c>
      <c r="B3" s="411"/>
      <c r="C3" s="411"/>
      <c r="D3" s="411"/>
      <c r="E3" s="412" t="s">
        <v>2283</v>
      </c>
      <c r="F3" s="413" t="s">
        <v>2284</v>
      </c>
      <c r="G3" s="411"/>
      <c r="H3" s="411"/>
      <c r="I3" s="411"/>
      <c r="J3" s="461"/>
      <c r="K3" s="461"/>
    </row>
    <row r="4" spans="1:11" ht="13.15" thickBot="1" x14ac:dyDescent="0.3">
      <c r="A4" s="411"/>
      <c r="B4" s="411"/>
      <c r="C4" s="411"/>
      <c r="D4" s="411"/>
      <c r="E4" s="414">
        <f>基本データ!J23</f>
        <v>0</v>
      </c>
      <c r="F4" s="415">
        <f>E4*500</f>
        <v>0</v>
      </c>
      <c r="G4" s="411"/>
      <c r="H4" s="411"/>
      <c r="I4" s="411"/>
      <c r="J4" s="462"/>
      <c r="K4" s="462"/>
    </row>
    <row r="5" spans="1:11" x14ac:dyDescent="0.25">
      <c r="A5" s="411"/>
      <c r="B5" s="411"/>
      <c r="C5" s="411"/>
      <c r="D5" s="411"/>
      <c r="E5" s="411"/>
      <c r="F5" s="416"/>
      <c r="G5" s="411"/>
      <c r="H5" s="411"/>
      <c r="I5" s="411"/>
      <c r="J5" s="462"/>
      <c r="K5" s="462"/>
    </row>
    <row r="6" spans="1:11" ht="19.25" customHeight="1" x14ac:dyDescent="0.25">
      <c r="A6" s="410" t="s">
        <v>2285</v>
      </c>
      <c r="B6" s="411"/>
      <c r="C6" s="411"/>
      <c r="D6" s="411"/>
      <c r="E6" s="411"/>
      <c r="F6" s="416"/>
      <c r="G6" s="411"/>
      <c r="H6" s="411"/>
      <c r="I6" s="411"/>
    </row>
    <row r="7" spans="1:11" x14ac:dyDescent="0.25">
      <c r="A7" s="13" t="s">
        <v>48</v>
      </c>
      <c r="B7" s="463" t="s">
        <v>98</v>
      </c>
      <c r="C7" s="464"/>
    </row>
    <row r="8" spans="1:11" x14ac:dyDescent="0.25">
      <c r="A8" s="417"/>
      <c r="B8" s="465"/>
      <c r="C8" s="466"/>
      <c r="D8" s="418" t="s">
        <v>2286</v>
      </c>
    </row>
    <row r="9" spans="1:11" x14ac:dyDescent="0.25">
      <c r="A9" s="419"/>
      <c r="B9" s="453"/>
      <c r="C9" s="454"/>
      <c r="D9" s="418"/>
    </row>
    <row r="10" spans="1:11" x14ac:dyDescent="0.25">
      <c r="A10" s="419"/>
      <c r="B10" s="453"/>
      <c r="C10" s="454"/>
      <c r="D10" s="418"/>
    </row>
    <row r="11" spans="1:11" x14ac:dyDescent="0.25">
      <c r="A11" s="419"/>
      <c r="B11" s="453"/>
      <c r="C11" s="454"/>
      <c r="D11" s="418"/>
    </row>
    <row r="12" spans="1:11" x14ac:dyDescent="0.25">
      <c r="A12" s="419"/>
      <c r="B12" s="453"/>
      <c r="C12" s="454"/>
      <c r="D12" s="418"/>
    </row>
    <row r="13" spans="1:11" x14ac:dyDescent="0.25">
      <c r="A13" s="419"/>
      <c r="B13" s="453"/>
      <c r="C13" s="454"/>
      <c r="D13" s="418"/>
    </row>
    <row r="14" spans="1:11" x14ac:dyDescent="0.25">
      <c r="A14" s="419"/>
      <c r="B14" s="453"/>
      <c r="C14" s="454"/>
      <c r="D14" s="418"/>
    </row>
    <row r="15" spans="1:11" x14ac:dyDescent="0.25">
      <c r="A15" s="419"/>
      <c r="B15" s="453"/>
      <c r="C15" s="454"/>
      <c r="D15" s="418"/>
    </row>
    <row r="16" spans="1:11" x14ac:dyDescent="0.25">
      <c r="A16" s="419"/>
      <c r="B16" s="453"/>
      <c r="C16" s="454"/>
      <c r="D16" s="418"/>
    </row>
    <row r="17" spans="1:13" x14ac:dyDescent="0.25">
      <c r="A17" s="419"/>
      <c r="B17" s="453"/>
      <c r="C17" s="454"/>
      <c r="D17" s="418"/>
    </row>
    <row r="18" spans="1:13" x14ac:dyDescent="0.25">
      <c r="A18" s="419"/>
      <c r="B18" s="453"/>
      <c r="C18" s="454"/>
      <c r="D18" s="418"/>
    </row>
    <row r="19" spans="1:13" x14ac:dyDescent="0.25">
      <c r="A19" s="419"/>
      <c r="B19" s="453"/>
      <c r="C19" s="454"/>
      <c r="D19" s="418"/>
    </row>
    <row r="20" spans="1:13" x14ac:dyDescent="0.25">
      <c r="A20" s="419"/>
      <c r="B20" s="453"/>
      <c r="C20" s="454"/>
      <c r="D20" s="418"/>
    </row>
    <row r="21" spans="1:13" x14ac:dyDescent="0.25">
      <c r="A21" s="419"/>
      <c r="B21" s="453"/>
      <c r="C21" s="454"/>
      <c r="D21" s="418"/>
    </row>
    <row r="22" spans="1:13" x14ac:dyDescent="0.25">
      <c r="A22" s="419"/>
      <c r="B22" s="453"/>
      <c r="C22" s="454"/>
      <c r="D22" s="418"/>
    </row>
    <row r="23" spans="1:13" x14ac:dyDescent="0.25">
      <c r="A23" s="419"/>
      <c r="B23" s="453"/>
      <c r="C23" s="454"/>
      <c r="D23" s="418"/>
    </row>
    <row r="24" spans="1:13" x14ac:dyDescent="0.25">
      <c r="A24" s="419"/>
      <c r="B24" s="453"/>
      <c r="C24" s="454"/>
      <c r="D24" s="418"/>
    </row>
    <row r="25" spans="1:13" x14ac:dyDescent="0.25">
      <c r="A25" s="419"/>
      <c r="B25" s="453"/>
      <c r="C25" s="454"/>
      <c r="D25" s="418"/>
    </row>
    <row r="26" spans="1:13" ht="13.15" thickBot="1" x14ac:dyDescent="0.3">
      <c r="A26" s="36"/>
      <c r="B26" s="36"/>
      <c r="C26" s="36"/>
      <c r="D26" s="36"/>
      <c r="E26" s="36"/>
      <c r="F26" s="420"/>
      <c r="H26" s="114"/>
      <c r="I26" s="114"/>
    </row>
    <row r="27" spans="1:13" x14ac:dyDescent="0.25">
      <c r="A27" s="421"/>
      <c r="B27" s="467"/>
      <c r="C27" s="467"/>
      <c r="D27" s="421"/>
      <c r="E27" s="412" t="s">
        <v>2287</v>
      </c>
      <c r="F27" s="413" t="s">
        <v>2284</v>
      </c>
      <c r="G27" s="411"/>
      <c r="H27" s="411"/>
      <c r="I27" s="411"/>
    </row>
    <row r="28" spans="1:13" ht="13.15" thickBot="1" x14ac:dyDescent="0.3">
      <c r="A28" s="411"/>
      <c r="B28" s="411"/>
      <c r="C28" s="411"/>
      <c r="D28" s="411"/>
      <c r="E28" s="422"/>
      <c r="F28" s="415">
        <f>E28*300</f>
        <v>0</v>
      </c>
      <c r="G28" s="460" t="s">
        <v>2288</v>
      </c>
      <c r="H28" s="461"/>
      <c r="I28" s="461"/>
      <c r="J28" s="461"/>
      <c r="K28" s="461"/>
    </row>
    <row r="29" spans="1:13" x14ac:dyDescent="0.25">
      <c r="A29" s="411"/>
      <c r="B29" s="411"/>
      <c r="C29" s="411"/>
      <c r="D29" s="411"/>
      <c r="E29" s="411"/>
      <c r="F29" s="416"/>
      <c r="G29" s="461"/>
      <c r="H29" s="461"/>
      <c r="I29" s="461"/>
      <c r="J29" s="461"/>
      <c r="K29" s="461"/>
    </row>
    <row r="30" spans="1:13" x14ac:dyDescent="0.25">
      <c r="A30" s="411"/>
      <c r="B30" s="411"/>
      <c r="C30" s="411"/>
      <c r="D30" s="411"/>
      <c r="E30" s="411"/>
      <c r="F30" s="416"/>
      <c r="G30" s="411"/>
      <c r="H30" s="411"/>
      <c r="I30" s="411"/>
      <c r="M30" s="423" t="s">
        <v>2289</v>
      </c>
    </row>
    <row r="31" spans="1:13" s="418" customFormat="1" x14ac:dyDescent="0.25">
      <c r="A31" s="410" t="s">
        <v>2290</v>
      </c>
      <c r="B31" s="410"/>
      <c r="C31" s="410"/>
      <c r="D31" s="410"/>
      <c r="E31" s="410"/>
      <c r="F31" s="424"/>
      <c r="G31" s="410"/>
      <c r="H31" s="410"/>
      <c r="I31" s="410"/>
      <c r="M31" s="423" t="s">
        <v>2291</v>
      </c>
    </row>
    <row r="32" spans="1:13" x14ac:dyDescent="0.25">
      <c r="A32" s="425"/>
      <c r="B32" s="426" t="s">
        <v>1530</v>
      </c>
      <c r="C32" s="427" t="s">
        <v>1533</v>
      </c>
      <c r="D32" s="427" t="s">
        <v>2292</v>
      </c>
      <c r="E32" s="477" t="s">
        <v>2284</v>
      </c>
      <c r="F32" s="478"/>
      <c r="G32" s="411"/>
      <c r="H32" s="411"/>
      <c r="I32" s="411"/>
      <c r="M32" s="423" t="s">
        <v>2293</v>
      </c>
    </row>
    <row r="33" spans="1:24" x14ac:dyDescent="0.25">
      <c r="A33" s="428" t="s">
        <v>2294</v>
      </c>
      <c r="B33" s="429"/>
      <c r="C33" s="430"/>
      <c r="D33" s="430"/>
      <c r="E33" s="479">
        <f>B33*600+C33*600+D33*1200</f>
        <v>0</v>
      </c>
      <c r="F33" s="480"/>
      <c r="G33" s="411"/>
      <c r="H33" s="411"/>
      <c r="I33" s="411"/>
      <c r="M33" s="423"/>
    </row>
    <row r="34" spans="1:24" x14ac:dyDescent="0.25">
      <c r="A34" s="428" t="s">
        <v>2295</v>
      </c>
      <c r="B34" s="429"/>
      <c r="C34" s="430"/>
      <c r="D34" s="430"/>
      <c r="E34" s="479">
        <f>B34*700+C34*700+D34*1200</f>
        <v>0</v>
      </c>
      <c r="F34" s="480"/>
      <c r="G34" s="411"/>
      <c r="H34" s="411"/>
      <c r="I34" s="411"/>
      <c r="M34" s="1"/>
    </row>
    <row r="35" spans="1:24" x14ac:dyDescent="0.25">
      <c r="A35" s="428" t="s">
        <v>2296</v>
      </c>
      <c r="B35" s="429"/>
      <c r="C35" s="430"/>
      <c r="D35" s="430"/>
      <c r="E35" s="479">
        <f>B35*900+C35*900+D35*1200</f>
        <v>0</v>
      </c>
      <c r="F35" s="480"/>
      <c r="G35" s="411"/>
      <c r="H35" s="411"/>
      <c r="I35" s="411"/>
      <c r="M35" s="1"/>
    </row>
    <row r="36" spans="1:24" x14ac:dyDescent="0.25">
      <c r="A36" s="428" t="s">
        <v>553</v>
      </c>
      <c r="B36" s="429"/>
      <c r="C36" s="430"/>
      <c r="D36" s="430"/>
      <c r="E36" s="479">
        <f>B36*900+C36*900+D36*1200</f>
        <v>0</v>
      </c>
      <c r="F36" s="480"/>
      <c r="G36" s="411"/>
      <c r="H36" s="411"/>
      <c r="I36" s="411"/>
      <c r="M36" s="1"/>
    </row>
    <row r="37" spans="1:24" ht="13.15" thickBot="1" x14ac:dyDescent="0.3">
      <c r="A37" s="411"/>
      <c r="B37" s="411"/>
      <c r="C37" s="411"/>
      <c r="D37" s="411"/>
      <c r="E37" s="411"/>
      <c r="F37" s="431"/>
      <c r="G37" s="411"/>
      <c r="H37" s="411"/>
      <c r="I37" s="411"/>
      <c r="M37" s="1"/>
    </row>
    <row r="38" spans="1:24" ht="30.6" customHeight="1" thickBot="1" x14ac:dyDescent="0.35">
      <c r="A38" s="432" t="s">
        <v>2297</v>
      </c>
      <c r="B38" s="433"/>
      <c r="C38" s="433"/>
      <c r="D38" s="433"/>
      <c r="E38" s="481">
        <f>F4+F28+SUM(E33:E36)</f>
        <v>0</v>
      </c>
      <c r="F38" s="482"/>
      <c r="G38" s="418" t="s">
        <v>2298</v>
      </c>
      <c r="H38" s="411"/>
      <c r="I38" s="411"/>
      <c r="M38" s="1"/>
    </row>
    <row r="39" spans="1:24" x14ac:dyDescent="0.25">
      <c r="F39" s="434"/>
      <c r="M39" s="1"/>
    </row>
    <row r="40" spans="1:24" ht="13.15" thickBot="1" x14ac:dyDescent="0.3">
      <c r="A40" s="435" t="s">
        <v>2299</v>
      </c>
      <c r="B40" s="418"/>
      <c r="C40" s="418"/>
      <c r="D40" s="418"/>
      <c r="E40" s="418"/>
      <c r="F40" s="418"/>
    </row>
    <row r="41" spans="1:24" x14ac:dyDescent="0.25">
      <c r="A41" s="468" t="s">
        <v>2300</v>
      </c>
      <c r="B41" s="469"/>
      <c r="C41" s="469"/>
      <c r="D41" s="469"/>
      <c r="E41" s="469"/>
      <c r="F41" s="470"/>
      <c r="G41" s="436"/>
      <c r="H41" s="436"/>
      <c r="I41" s="436"/>
      <c r="J41" s="436"/>
      <c r="K41" s="436"/>
      <c r="L41" s="436"/>
      <c r="M41" s="436"/>
      <c r="N41" s="436"/>
      <c r="O41" s="436"/>
      <c r="P41" s="436"/>
      <c r="Q41" s="436"/>
      <c r="R41" s="436"/>
      <c r="S41" s="436"/>
      <c r="T41" s="436"/>
      <c r="U41" s="436"/>
      <c r="V41" s="436"/>
      <c r="W41" s="436"/>
      <c r="X41" s="436"/>
    </row>
    <row r="42" spans="1:24" x14ac:dyDescent="0.25">
      <c r="A42" s="471"/>
      <c r="B42" s="472"/>
      <c r="C42" s="472"/>
      <c r="D42" s="472"/>
      <c r="E42" s="472"/>
      <c r="F42" s="473"/>
      <c r="G42" s="436"/>
      <c r="H42" s="436"/>
      <c r="I42" s="436"/>
      <c r="J42" s="436"/>
      <c r="K42" s="436"/>
      <c r="L42" s="436"/>
      <c r="M42" s="436"/>
      <c r="N42" s="436"/>
      <c r="O42" s="436"/>
      <c r="P42" s="436"/>
      <c r="Q42" s="436"/>
      <c r="R42" s="436"/>
      <c r="S42" s="436"/>
      <c r="T42" s="436"/>
      <c r="U42" s="436"/>
      <c r="V42" s="436"/>
      <c r="W42" s="436"/>
      <c r="X42" s="436"/>
    </row>
    <row r="43" spans="1:24" x14ac:dyDescent="0.25">
      <c r="A43" s="474"/>
      <c r="B43" s="472"/>
      <c r="C43" s="472"/>
      <c r="D43" s="472"/>
      <c r="E43" s="472"/>
      <c r="F43" s="473"/>
      <c r="G43" s="436"/>
      <c r="H43" s="436"/>
      <c r="I43" s="436"/>
      <c r="J43" s="436"/>
      <c r="K43" s="436"/>
      <c r="L43" s="436"/>
      <c r="M43" s="436"/>
      <c r="N43" s="436"/>
      <c r="O43" s="436"/>
      <c r="P43" s="436"/>
      <c r="Q43" s="436"/>
      <c r="R43" s="436"/>
      <c r="S43" s="436"/>
      <c r="T43" s="436"/>
      <c r="U43" s="436"/>
      <c r="V43" s="436"/>
      <c r="W43" s="436"/>
      <c r="X43" s="436"/>
    </row>
    <row r="44" spans="1:24" x14ac:dyDescent="0.25">
      <c r="A44" s="437" t="s">
        <v>2301</v>
      </c>
      <c r="B44" s="438"/>
      <c r="C44" s="439"/>
      <c r="D44" s="438"/>
      <c r="E44" s="438"/>
      <c r="F44" s="440"/>
      <c r="G44" s="439"/>
      <c r="H44" s="441"/>
      <c r="I44" s="441"/>
      <c r="J44" s="442"/>
      <c r="K44" s="441"/>
      <c r="L44" s="441"/>
      <c r="M44" s="441"/>
      <c r="N44" s="441"/>
      <c r="O44" s="441"/>
      <c r="P44" s="441"/>
      <c r="Q44" s="441"/>
      <c r="R44" s="441"/>
      <c r="S44" s="441"/>
      <c r="T44" s="441"/>
      <c r="U44" s="441"/>
      <c r="V44" s="441"/>
      <c r="W44" s="441"/>
      <c r="X44" s="441"/>
    </row>
    <row r="45" spans="1:24" x14ac:dyDescent="0.25">
      <c r="A45" s="437" t="s">
        <v>2302</v>
      </c>
      <c r="B45" s="438"/>
      <c r="C45" s="439"/>
      <c r="D45" s="438"/>
      <c r="E45" s="438"/>
      <c r="F45" s="443"/>
      <c r="G45" s="439"/>
      <c r="H45" s="441"/>
      <c r="I45" s="441"/>
      <c r="J45" s="442"/>
      <c r="K45" s="441"/>
      <c r="L45" s="441"/>
      <c r="M45" s="441"/>
      <c r="N45" s="441"/>
      <c r="O45" s="441"/>
      <c r="P45" s="441"/>
      <c r="Q45" s="441"/>
      <c r="R45" s="441"/>
      <c r="S45" s="441"/>
      <c r="T45" s="441"/>
      <c r="U45" s="441"/>
      <c r="V45" s="441"/>
      <c r="W45" s="441"/>
      <c r="X45" s="441"/>
    </row>
    <row r="46" spans="1:24" x14ac:dyDescent="0.25">
      <c r="A46" s="444" t="s">
        <v>2315</v>
      </c>
      <c r="B46" s="438"/>
      <c r="C46" s="439"/>
      <c r="D46" s="438"/>
      <c r="E46" s="438"/>
      <c r="F46" s="443"/>
      <c r="G46" s="439"/>
      <c r="H46" s="441"/>
      <c r="I46" s="441"/>
      <c r="J46" s="442"/>
      <c r="K46" s="441"/>
      <c r="L46" s="441"/>
      <c r="M46" s="441"/>
      <c r="N46" s="441"/>
      <c r="O46" s="441"/>
      <c r="P46" s="441"/>
      <c r="Q46" s="441"/>
      <c r="R46" s="441"/>
      <c r="S46" s="441"/>
      <c r="T46" s="441"/>
      <c r="U46" s="441"/>
      <c r="V46" s="441"/>
      <c r="W46" s="441"/>
      <c r="X46" s="441"/>
    </row>
    <row r="47" spans="1:24" ht="13.15" thickBot="1" x14ac:dyDescent="0.3">
      <c r="A47" s="445" t="s">
        <v>2303</v>
      </c>
      <c r="B47" s="446"/>
      <c r="C47" s="447"/>
      <c r="D47" s="446"/>
      <c r="E47" s="446"/>
      <c r="F47" s="448"/>
      <c r="G47" s="439"/>
      <c r="H47" s="441"/>
      <c r="I47" s="441"/>
      <c r="J47" s="442"/>
      <c r="K47" s="441"/>
      <c r="L47" s="441"/>
      <c r="M47" s="441"/>
      <c r="N47" s="441"/>
      <c r="O47" s="441"/>
      <c r="P47" s="441"/>
      <c r="Q47" s="441"/>
      <c r="R47" s="441"/>
      <c r="S47" s="441"/>
      <c r="T47" s="441"/>
      <c r="U47" s="441"/>
      <c r="V47" s="441"/>
      <c r="W47" s="441"/>
      <c r="X47" s="441"/>
    </row>
    <row r="48" spans="1:24" x14ac:dyDescent="0.25">
      <c r="A48" s="435"/>
      <c r="B48" s="418"/>
      <c r="C48" s="418"/>
      <c r="D48" s="418"/>
      <c r="E48" s="418"/>
      <c r="F48" s="418"/>
    </row>
    <row r="49" spans="1:9" x14ac:dyDescent="0.25">
      <c r="A49" s="449" t="s">
        <v>2304</v>
      </c>
      <c r="B49" s="450"/>
      <c r="C49" s="450"/>
      <c r="D49" s="450"/>
      <c r="E49" s="450"/>
      <c r="F49" s="450"/>
      <c r="G49" s="451"/>
    </row>
    <row r="50" spans="1:9" x14ac:dyDescent="0.25">
      <c r="A50" s="450" t="s">
        <v>2305</v>
      </c>
      <c r="B50" s="450"/>
      <c r="C50" s="450" t="s">
        <v>2306</v>
      </c>
      <c r="D50" s="450"/>
      <c r="E50" s="450"/>
      <c r="F50" s="450"/>
      <c r="G50" s="451"/>
    </row>
    <row r="51" spans="1:9" x14ac:dyDescent="0.25">
      <c r="A51" s="450"/>
      <c r="B51" s="450"/>
      <c r="C51" s="450" t="s">
        <v>2307</v>
      </c>
      <c r="D51" s="450"/>
      <c r="E51" s="450"/>
      <c r="F51" s="450"/>
      <c r="G51" s="451"/>
    </row>
    <row r="52" spans="1:9" x14ac:dyDescent="0.25">
      <c r="A52" s="450"/>
      <c r="B52" s="450"/>
      <c r="C52" s="450" t="s">
        <v>2308</v>
      </c>
      <c r="D52" s="450"/>
      <c r="E52" s="450"/>
      <c r="F52" s="450"/>
      <c r="G52" s="451"/>
    </row>
    <row r="53" spans="1:9" x14ac:dyDescent="0.25">
      <c r="A53" s="450" t="s">
        <v>2309</v>
      </c>
      <c r="B53" s="450"/>
      <c r="C53" s="450" t="s">
        <v>2310</v>
      </c>
      <c r="D53" s="450"/>
      <c r="E53" s="450"/>
      <c r="F53" s="450"/>
      <c r="G53" s="451"/>
    </row>
    <row r="54" spans="1:9" ht="13.15" thickBot="1" x14ac:dyDescent="0.3">
      <c r="A54" s="449" t="s">
        <v>2311</v>
      </c>
      <c r="B54" s="450"/>
      <c r="C54" s="450"/>
      <c r="D54" s="450"/>
      <c r="E54" s="450"/>
      <c r="F54" s="450"/>
      <c r="G54" s="451"/>
    </row>
    <row r="55" spans="1:9" ht="30.6" customHeight="1" thickBot="1" x14ac:dyDescent="0.3">
      <c r="A55" s="452" t="s">
        <v>2312</v>
      </c>
      <c r="B55" s="433"/>
      <c r="C55" s="433"/>
      <c r="D55" s="433"/>
      <c r="E55" s="475"/>
      <c r="F55" s="476"/>
      <c r="G55" s="418"/>
      <c r="H55" s="411"/>
      <c r="I55" s="411"/>
    </row>
    <row r="57" spans="1:9" x14ac:dyDescent="0.25">
      <c r="A57" s="435"/>
      <c r="B57" s="418"/>
      <c r="C57" s="418"/>
      <c r="D57" s="418"/>
      <c r="E57" s="418"/>
      <c r="F57" s="418"/>
    </row>
    <row r="58" spans="1:9" x14ac:dyDescent="0.25">
      <c r="A58" s="435"/>
      <c r="B58" s="418"/>
      <c r="C58" s="418"/>
      <c r="D58" s="418"/>
      <c r="E58" s="418"/>
      <c r="F58" s="418"/>
    </row>
    <row r="59" spans="1:9" x14ac:dyDescent="0.25">
      <c r="A59" s="435"/>
      <c r="B59" s="418"/>
      <c r="C59" s="418"/>
      <c r="D59" s="418"/>
      <c r="E59" s="418"/>
      <c r="F59" s="418"/>
    </row>
    <row r="60" spans="1:9" x14ac:dyDescent="0.25">
      <c r="A60" s="435"/>
      <c r="B60" s="418"/>
      <c r="C60" s="418"/>
      <c r="D60" s="418"/>
      <c r="E60" s="418"/>
      <c r="F60" s="418"/>
    </row>
    <row r="61" spans="1:9" x14ac:dyDescent="0.25">
      <c r="A61" s="435"/>
      <c r="B61" s="418"/>
      <c r="C61" s="418"/>
      <c r="D61" s="418"/>
      <c r="E61" s="418"/>
      <c r="F61" s="418"/>
    </row>
    <row r="62" spans="1:9" x14ac:dyDescent="0.25">
      <c r="A62" s="435"/>
      <c r="B62" s="418"/>
      <c r="C62" s="418"/>
      <c r="D62" s="418"/>
      <c r="E62" s="418"/>
      <c r="F62" s="418"/>
    </row>
    <row r="63" spans="1:9" x14ac:dyDescent="0.25">
      <c r="A63" s="435"/>
      <c r="B63" s="418"/>
      <c r="C63" s="418"/>
      <c r="D63" s="418"/>
      <c r="E63" s="418"/>
      <c r="F63" s="418"/>
    </row>
    <row r="64" spans="1:9" x14ac:dyDescent="0.25">
      <c r="A64" s="435"/>
      <c r="B64" s="418"/>
      <c r="C64" s="418"/>
      <c r="D64" s="418"/>
      <c r="E64" s="418"/>
      <c r="F64" s="418"/>
    </row>
    <row r="65" spans="1:6" x14ac:dyDescent="0.25">
      <c r="A65" s="435"/>
      <c r="B65" s="418"/>
      <c r="C65" s="418"/>
      <c r="D65" s="418"/>
      <c r="E65" s="418"/>
      <c r="F65" s="418"/>
    </row>
    <row r="66" spans="1:6" x14ac:dyDescent="0.25">
      <c r="A66" s="435"/>
      <c r="B66" s="418"/>
      <c r="C66" s="418"/>
      <c r="D66" s="418"/>
      <c r="E66" s="418"/>
      <c r="F66" s="418"/>
    </row>
    <row r="67" spans="1:6" x14ac:dyDescent="0.25">
      <c r="A67" s="435"/>
      <c r="B67" s="418"/>
      <c r="C67" s="418"/>
      <c r="D67" s="418"/>
      <c r="E67" s="418"/>
      <c r="F67" s="418"/>
    </row>
    <row r="68" spans="1:6" x14ac:dyDescent="0.25">
      <c r="A68" s="435"/>
      <c r="B68" s="418"/>
      <c r="C68" s="418"/>
      <c r="D68" s="418"/>
      <c r="E68" s="418"/>
      <c r="F68" s="418"/>
    </row>
    <row r="69" spans="1:6" x14ac:dyDescent="0.25">
      <c r="A69" s="435"/>
      <c r="B69" s="418"/>
      <c r="C69" s="418"/>
      <c r="D69" s="418"/>
      <c r="E69" s="418"/>
      <c r="F69" s="418"/>
    </row>
    <row r="70" spans="1:6" x14ac:dyDescent="0.25">
      <c r="A70" s="435"/>
      <c r="B70" s="418"/>
      <c r="C70" s="418"/>
      <c r="D70" s="418"/>
      <c r="E70" s="418"/>
      <c r="F70" s="418"/>
    </row>
    <row r="71" spans="1:6" x14ac:dyDescent="0.25">
      <c r="A71" s="418"/>
      <c r="B71" s="418" t="s">
        <v>2313</v>
      </c>
      <c r="C71" s="418"/>
      <c r="D71" s="418"/>
      <c r="E71" s="418"/>
      <c r="F71" s="418"/>
    </row>
  </sheetData>
  <mergeCells count="32">
    <mergeCell ref="A41:F43"/>
    <mergeCell ref="E55:F55"/>
    <mergeCell ref="E32:F32"/>
    <mergeCell ref="E33:F33"/>
    <mergeCell ref="E34:F34"/>
    <mergeCell ref="E35:F35"/>
    <mergeCell ref="E36:F36"/>
    <mergeCell ref="E38:F38"/>
    <mergeCell ref="G28:K29"/>
    <mergeCell ref="B16:C16"/>
    <mergeCell ref="B17:C17"/>
    <mergeCell ref="B18:C18"/>
    <mergeCell ref="B19:C19"/>
    <mergeCell ref="B20:C20"/>
    <mergeCell ref="B21:C21"/>
    <mergeCell ref="B22:C22"/>
    <mergeCell ref="B23:C23"/>
    <mergeCell ref="B24:C24"/>
    <mergeCell ref="B25:C25"/>
    <mergeCell ref="B27:C27"/>
    <mergeCell ref="B15:C15"/>
    <mergeCell ref="C2:F2"/>
    <mergeCell ref="G2:I2"/>
    <mergeCell ref="J2:K5"/>
    <mergeCell ref="B7:C7"/>
    <mergeCell ref="B8:C8"/>
    <mergeCell ref="B9:C9"/>
    <mergeCell ref="B10:C10"/>
    <mergeCell ref="B11:C11"/>
    <mergeCell ref="B12:C12"/>
    <mergeCell ref="B13:C13"/>
    <mergeCell ref="B14:C14"/>
  </mergeCells>
  <phoneticPr fontId="2"/>
  <dataValidations count="1">
    <dataValidation type="list" allowBlank="1" showInputMessage="1" showErrorMessage="1" sqref="E55:F55 JA55:JB55 SW55:SX55 ACS55:ACT55 AMO55:AMP55 AWK55:AWL55 BGG55:BGH55 BQC55:BQD55 BZY55:BZZ55 CJU55:CJV55 CTQ55:CTR55 DDM55:DDN55 DNI55:DNJ55 DXE55:DXF55 EHA55:EHB55 EQW55:EQX55 FAS55:FAT55 FKO55:FKP55 FUK55:FUL55 GEG55:GEH55 GOC55:GOD55 GXY55:GXZ55 HHU55:HHV55 HRQ55:HRR55 IBM55:IBN55 ILI55:ILJ55 IVE55:IVF55 JFA55:JFB55 JOW55:JOX55 JYS55:JYT55 KIO55:KIP55 KSK55:KSL55 LCG55:LCH55 LMC55:LMD55 LVY55:LVZ55 MFU55:MFV55 MPQ55:MPR55 MZM55:MZN55 NJI55:NJJ55 NTE55:NTF55 ODA55:ODB55 OMW55:OMX55 OWS55:OWT55 PGO55:PGP55 PQK55:PQL55 QAG55:QAH55 QKC55:QKD55 QTY55:QTZ55 RDU55:RDV55 RNQ55:RNR55 RXM55:RXN55 SHI55:SHJ55 SRE55:SRF55 TBA55:TBB55 TKW55:TKX55 TUS55:TUT55 UEO55:UEP55 UOK55:UOL55 UYG55:UYH55 VIC55:VID55 VRY55:VRZ55 WBU55:WBV55 WLQ55:WLR55 WVM55:WVN55 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xr:uid="{06607C1A-25E4-4C4A-815A-0CB87B8B0752}">
      <formula1>M30:M32</formula1>
    </dataValidation>
  </dataValidations>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90">
        <v>46083</v>
      </c>
      <c r="Q2" s="491"/>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92" t="s">
        <v>2079</v>
      </c>
      <c r="N108" s="492"/>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15" sqref="C15:F15"/>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98"/>
      <c r="D3" s="499"/>
      <c r="E3" s="499"/>
      <c r="F3" s="500"/>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t="str">
        <f>IF($C$3="","",VLOOKUP($C$3,競技会テーブル!$A$5:$U$278,12,FALSE))</f>
        <v/>
      </c>
      <c r="E5" s="308" t="s">
        <v>82</v>
      </c>
      <c r="F5" s="306"/>
      <c r="G5" s="306"/>
      <c r="H5" s="306"/>
      <c r="I5" s="306" t="s">
        <v>38</v>
      </c>
      <c r="J5" s="501"/>
      <c r="K5" s="502"/>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503" t="s">
        <v>2316</v>
      </c>
      <c r="D7" s="504"/>
      <c r="E7" s="504"/>
      <c r="F7" s="505"/>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96" t="s">
        <v>2317</v>
      </c>
      <c r="D9" s="506"/>
      <c r="E9" s="506"/>
      <c r="F9" s="497"/>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93"/>
      <c r="D11" s="494"/>
      <c r="E11" s="494"/>
      <c r="F11" s="495"/>
      <c r="G11" s="306"/>
      <c r="H11" s="306"/>
      <c r="I11" s="306" t="s">
        <v>89</v>
      </c>
      <c r="J11" s="176"/>
      <c r="K11" s="176"/>
      <c r="L11" s="176"/>
      <c r="M11" s="176"/>
      <c r="N11" s="306">
        <f>SUM(J11:M11)</f>
        <v>0</v>
      </c>
      <c r="O11" s="306"/>
      <c r="P11" s="306"/>
    </row>
    <row r="12" spans="1:16" ht="16.5" customHeight="1" x14ac:dyDescent="0.25">
      <c r="A12" s="306" t="s">
        <v>635</v>
      </c>
      <c r="B12" s="306" t="s">
        <v>1641</v>
      </c>
      <c r="C12" s="493"/>
      <c r="D12" s="494"/>
      <c r="E12" s="494"/>
      <c r="F12" s="495"/>
      <c r="G12" s="306"/>
      <c r="H12" s="306"/>
      <c r="I12" s="306" t="s">
        <v>90</v>
      </c>
      <c r="J12" s="176"/>
      <c r="K12" s="176"/>
      <c r="L12" s="176"/>
      <c r="M12" s="176"/>
      <c r="N12" s="306">
        <f>SUM(J12:M12)</f>
        <v>0</v>
      </c>
      <c r="O12" s="306"/>
      <c r="P12" s="306"/>
    </row>
    <row r="13" spans="1:16" ht="16.5" customHeight="1" x14ac:dyDescent="0.25">
      <c r="A13" s="306" t="s">
        <v>636</v>
      </c>
      <c r="B13" s="306" t="s">
        <v>1627</v>
      </c>
      <c r="C13" s="493"/>
      <c r="D13" s="494"/>
      <c r="E13" s="494"/>
      <c r="F13" s="495"/>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93"/>
      <c r="D14" s="494"/>
      <c r="E14" s="494"/>
      <c r="F14" s="495"/>
      <c r="G14" s="306"/>
      <c r="H14" s="306"/>
      <c r="I14" s="306"/>
      <c r="J14" s="306"/>
      <c r="K14" s="306"/>
      <c r="L14" s="306"/>
      <c r="M14" s="306"/>
      <c r="N14" s="306"/>
      <c r="O14" s="306"/>
      <c r="P14" s="306"/>
    </row>
    <row r="15" spans="1:16" ht="16.5" customHeight="1" x14ac:dyDescent="0.25">
      <c r="A15" s="306" t="s">
        <v>638</v>
      </c>
      <c r="B15" s="306" t="s">
        <v>1376</v>
      </c>
      <c r="C15" s="493"/>
      <c r="D15" s="494"/>
      <c r="E15" s="494"/>
      <c r="F15" s="495"/>
      <c r="G15" s="306"/>
      <c r="H15" s="306"/>
      <c r="I15" s="306"/>
      <c r="J15" s="306"/>
      <c r="K15" s="306"/>
      <c r="L15" s="306"/>
      <c r="M15" s="306"/>
      <c r="N15" s="306"/>
      <c r="O15" s="306"/>
      <c r="P15" s="306"/>
    </row>
    <row r="16" spans="1:16" ht="16.5" customHeight="1" x14ac:dyDescent="0.25">
      <c r="A16" s="306" t="s">
        <v>639</v>
      </c>
      <c r="B16" s="306" t="s">
        <v>94</v>
      </c>
      <c r="C16" s="493"/>
      <c r="D16" s="494"/>
      <c r="E16" s="494"/>
      <c r="F16" s="495"/>
      <c r="G16" s="306"/>
      <c r="H16" s="306"/>
      <c r="I16" s="306" t="s">
        <v>91</v>
      </c>
      <c r="J16" s="306"/>
      <c r="K16" s="306"/>
      <c r="L16" s="306"/>
      <c r="M16" s="306"/>
      <c r="N16" s="306"/>
      <c r="O16" s="306"/>
      <c r="P16" s="306"/>
    </row>
    <row r="17" spans="1:16" ht="16.5" customHeight="1" x14ac:dyDescent="0.25">
      <c r="A17" s="306" t="s">
        <v>640</v>
      </c>
      <c r="B17" s="306" t="s">
        <v>1643</v>
      </c>
      <c r="C17" s="493"/>
      <c r="D17" s="494"/>
      <c r="E17" s="494"/>
      <c r="F17" s="495"/>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93"/>
      <c r="D18" s="494"/>
      <c r="E18" s="494"/>
      <c r="F18" s="495"/>
      <c r="G18" s="306"/>
      <c r="H18" s="306"/>
      <c r="I18" s="306" t="s">
        <v>89</v>
      </c>
      <c r="J18" s="176"/>
      <c r="K18" s="176"/>
      <c r="L18" s="176"/>
      <c r="M18" s="176"/>
      <c r="N18" s="306">
        <f>SUM(J18:M18)</f>
        <v>0</v>
      </c>
      <c r="O18" s="306"/>
      <c r="P18" s="306"/>
    </row>
    <row r="19" spans="1:16" ht="16.5" customHeight="1" x14ac:dyDescent="0.25">
      <c r="A19" s="306" t="s">
        <v>642</v>
      </c>
      <c r="B19" s="306" t="s">
        <v>1629</v>
      </c>
      <c r="C19" s="493"/>
      <c r="D19" s="494"/>
      <c r="E19" s="494"/>
      <c r="F19" s="495"/>
      <c r="G19" s="306"/>
      <c r="H19" s="306"/>
      <c r="I19" s="306" t="s">
        <v>90</v>
      </c>
      <c r="J19" s="176"/>
      <c r="K19" s="176"/>
      <c r="L19" s="176"/>
      <c r="M19" s="176"/>
      <c r="N19" s="306">
        <f>SUM(J19:M19)</f>
        <v>0</v>
      </c>
      <c r="O19" s="306"/>
      <c r="P19" s="306"/>
    </row>
    <row r="20" spans="1:16" ht="44.25" customHeight="1" x14ac:dyDescent="0.25">
      <c r="A20" s="306" t="s">
        <v>643</v>
      </c>
      <c r="B20" s="306" t="s">
        <v>1636</v>
      </c>
      <c r="C20" s="493"/>
      <c r="D20" s="494"/>
      <c r="E20" s="494"/>
      <c r="F20" s="495"/>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93"/>
      <c r="D21" s="494"/>
      <c r="E21" s="494"/>
      <c r="F21" s="495"/>
      <c r="G21" s="306"/>
      <c r="H21" s="306"/>
      <c r="I21" s="310" t="s">
        <v>1603</v>
      </c>
      <c r="J21" s="306"/>
      <c r="K21" s="306"/>
      <c r="L21" s="306"/>
      <c r="M21" s="306"/>
      <c r="N21" s="306"/>
      <c r="O21" s="306"/>
      <c r="P21" s="306"/>
    </row>
    <row r="22" spans="1:16" ht="16.5" customHeight="1" x14ac:dyDescent="0.25">
      <c r="A22" s="306" t="s">
        <v>645</v>
      </c>
      <c r="B22" s="306" t="s">
        <v>1631</v>
      </c>
      <c r="C22" s="493"/>
      <c r="D22" s="494"/>
      <c r="E22" s="494"/>
      <c r="F22" s="495"/>
      <c r="G22" s="306"/>
      <c r="H22" s="306"/>
      <c r="I22" s="306" t="s">
        <v>93</v>
      </c>
      <c r="J22" s="306"/>
      <c r="K22" s="306"/>
      <c r="L22" s="306"/>
      <c r="M22" s="306"/>
      <c r="N22" s="306">
        <f>N11+N18</f>
        <v>0</v>
      </c>
      <c r="O22" s="306"/>
      <c r="P22" s="306"/>
    </row>
    <row r="23" spans="1:16" ht="16.5" customHeight="1" x14ac:dyDescent="0.25">
      <c r="A23" s="306" t="s">
        <v>646</v>
      </c>
      <c r="B23" s="306" t="s">
        <v>1632</v>
      </c>
      <c r="C23" s="493"/>
      <c r="D23" s="494"/>
      <c r="E23" s="494"/>
      <c r="F23" s="495"/>
      <c r="G23" s="306"/>
      <c r="H23" s="306"/>
      <c r="I23" s="306"/>
      <c r="J23" s="176"/>
      <c r="K23" s="306" t="s">
        <v>78</v>
      </c>
      <c r="L23" s="306"/>
      <c r="M23" s="306"/>
      <c r="N23" s="306">
        <f>N12+N19</f>
        <v>0</v>
      </c>
      <c r="O23" s="306"/>
      <c r="P23" s="306"/>
    </row>
    <row r="24" spans="1:16" ht="16.5" customHeight="1" x14ac:dyDescent="0.25">
      <c r="A24" s="306" t="s">
        <v>647</v>
      </c>
      <c r="B24" s="306" t="s">
        <v>1633</v>
      </c>
      <c r="C24" s="493"/>
      <c r="D24" s="494"/>
      <c r="E24" s="494"/>
      <c r="F24" s="495"/>
      <c r="G24" s="306"/>
      <c r="H24" s="306"/>
      <c r="I24" s="306"/>
      <c r="J24" s="306"/>
      <c r="K24" s="306"/>
      <c r="L24" s="306"/>
      <c r="M24" s="306"/>
      <c r="N24" s="306">
        <f>N13+N20</f>
        <v>0</v>
      </c>
      <c r="O24" s="306"/>
      <c r="P24" s="306"/>
    </row>
    <row r="25" spans="1:16" ht="16.5" customHeight="1" x14ac:dyDescent="0.25">
      <c r="A25" s="306" t="s">
        <v>1634</v>
      </c>
      <c r="B25" s="306" t="s">
        <v>1635</v>
      </c>
      <c r="C25" s="493"/>
      <c r="D25" s="494"/>
      <c r="E25" s="494"/>
      <c r="F25" s="495"/>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501"/>
      <c r="K26" s="502"/>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96"/>
      <c r="K29" s="497"/>
      <c r="L29" s="306"/>
      <c r="M29" s="306"/>
      <c r="N29" s="306"/>
      <c r="O29" s="306"/>
      <c r="P29" s="306"/>
    </row>
    <row r="30" spans="1:16" ht="27.75" customHeight="1" x14ac:dyDescent="0.25">
      <c r="A30" s="306"/>
      <c r="B30" s="306"/>
      <c r="C30" s="306"/>
      <c r="D30" s="306"/>
      <c r="E30" s="306"/>
      <c r="F30" s="306"/>
      <c r="G30" s="306"/>
      <c r="H30" s="306"/>
      <c r="I30" s="306">
        <v>2</v>
      </c>
      <c r="J30" s="496"/>
      <c r="K30" s="497"/>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96"/>
      <c r="K33" s="497"/>
      <c r="L33" s="306"/>
      <c r="M33" s="306"/>
      <c r="N33" s="306"/>
      <c r="O33" s="306"/>
      <c r="P33" s="306"/>
    </row>
    <row r="34" spans="1:16" ht="16.5" customHeight="1" x14ac:dyDescent="0.25">
      <c r="A34" s="306"/>
      <c r="B34" s="306"/>
      <c r="C34" s="306"/>
      <c r="D34" s="306"/>
      <c r="E34" s="306"/>
      <c r="F34" s="306"/>
      <c r="G34" s="306"/>
      <c r="H34" s="306"/>
      <c r="I34" s="306">
        <v>2</v>
      </c>
      <c r="J34" s="496"/>
      <c r="K34" s="497"/>
      <c r="L34" s="306"/>
      <c r="M34" s="306"/>
      <c r="N34" s="306"/>
      <c r="O34" s="306"/>
      <c r="P34" s="306"/>
    </row>
    <row r="35" spans="1:16" ht="16.5" customHeight="1" x14ac:dyDescent="0.25">
      <c r="A35" s="306"/>
      <c r="B35" s="306"/>
      <c r="C35" s="306"/>
      <c r="D35" s="306"/>
      <c r="E35" s="306"/>
      <c r="F35" s="306"/>
      <c r="G35" s="306"/>
      <c r="H35" s="306"/>
      <c r="I35" s="306">
        <v>3</v>
      </c>
      <c r="J35" s="496"/>
      <c r="K35" s="497"/>
      <c r="L35" s="306"/>
      <c r="M35" s="306"/>
      <c r="N35" s="306"/>
      <c r="O35" s="306"/>
      <c r="P35" s="306"/>
    </row>
    <row r="36" spans="1:16" ht="16.5" customHeight="1" x14ac:dyDescent="0.25">
      <c r="A36" s="306"/>
      <c r="B36" s="306"/>
      <c r="C36" s="306"/>
      <c r="D36" s="306"/>
      <c r="E36" s="306"/>
      <c r="F36" s="306"/>
      <c r="G36" s="306"/>
      <c r="H36" s="306"/>
      <c r="I36" s="306">
        <v>4</v>
      </c>
      <c r="J36" s="496"/>
      <c r="K36" s="497"/>
      <c r="L36" s="306"/>
      <c r="M36" s="306"/>
      <c r="N36" s="306"/>
      <c r="O36" s="306"/>
      <c r="P36" s="306"/>
    </row>
    <row r="37" spans="1:16" ht="16.5" customHeight="1" x14ac:dyDescent="0.25">
      <c r="A37" s="306"/>
      <c r="B37" s="306"/>
      <c r="C37" s="306"/>
      <c r="D37" s="306"/>
      <c r="E37" s="306"/>
      <c r="F37" s="306"/>
      <c r="G37" s="306"/>
      <c r="H37" s="306"/>
      <c r="I37" s="306">
        <v>5</v>
      </c>
      <c r="J37" s="496"/>
      <c r="K37" s="497"/>
      <c r="L37" s="306"/>
      <c r="M37" s="306"/>
      <c r="N37" s="306"/>
      <c r="O37" s="306"/>
      <c r="P37" s="306"/>
    </row>
    <row r="38" spans="1:16" ht="16.5" customHeight="1" x14ac:dyDescent="0.25">
      <c r="A38" s="306"/>
      <c r="B38" s="306"/>
      <c r="C38" s="306"/>
      <c r="D38" s="306"/>
      <c r="E38" s="306"/>
      <c r="F38" s="306"/>
      <c r="G38" s="306"/>
      <c r="H38" s="306"/>
      <c r="I38" s="306">
        <v>6</v>
      </c>
      <c r="J38" s="496"/>
      <c r="K38" s="497"/>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 ref="C16:F16"/>
    <mergeCell ref="C17:F17"/>
    <mergeCell ref="C18:F18"/>
    <mergeCell ref="C19:F19"/>
    <mergeCell ref="J30:K30"/>
    <mergeCell ref="J29:K29"/>
    <mergeCell ref="C20:F20"/>
    <mergeCell ref="C21:F21"/>
    <mergeCell ref="C22:F22"/>
    <mergeCell ref="C23:F23"/>
    <mergeCell ref="C24:F24"/>
    <mergeCell ref="C25:F25"/>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10" activePane="bottomRight" state="frozen"/>
      <selection pane="topRight" activeCell="I1" sqref="I1"/>
      <selection pane="bottomLeft" activeCell="A6" sqref="A6"/>
      <selection pane="bottomRight" activeCell="Z18" sqref="Z18"/>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J4" sqref="J4"/>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北丹陸協棒高跳記</v>
      </c>
      <c r="C3" s="16"/>
      <c r="D3" s="16"/>
      <c r="E3" s="16"/>
      <c r="F3" s="16"/>
      <c r="G3" s="16"/>
      <c r="H3" s="16"/>
      <c r="I3" s="183"/>
      <c r="J3" s="17"/>
      <c r="K3" s="16"/>
      <c r="L3" s="16"/>
      <c r="M3" s="16" t="s">
        <v>613</v>
      </c>
      <c r="N3" s="16"/>
      <c r="O3" s="513" t="str">
        <f>IF(基本データ!$J$5="","",基本データ!$J$5)</f>
        <v/>
      </c>
      <c r="P3" s="513"/>
    </row>
    <row r="4" spans="1:17" ht="6" customHeight="1" x14ac:dyDescent="0.25"/>
    <row r="5" spans="1:17" ht="13.5" customHeight="1" x14ac:dyDescent="0.25">
      <c r="B5" s="5" t="s">
        <v>39</v>
      </c>
      <c r="C5" s="5"/>
      <c r="D5" s="5"/>
      <c r="E5" s="5"/>
      <c r="F5" s="5"/>
      <c r="K5" s="10" t="s">
        <v>53</v>
      </c>
      <c r="L5" s="529" t="str">
        <f>IF(基本データ!$C12="","",基本データ!$C12)</f>
        <v/>
      </c>
      <c r="M5" s="529"/>
      <c r="N5" s="529"/>
      <c r="O5" s="529"/>
      <c r="P5" s="529"/>
    </row>
    <row r="6" spans="1:17" ht="13.5" customHeight="1" x14ac:dyDescent="0.25">
      <c r="B6" s="4" t="s">
        <v>41</v>
      </c>
      <c r="K6" s="11"/>
      <c r="L6" s="7"/>
      <c r="M6" s="7"/>
      <c r="N6" s="7"/>
      <c r="O6" s="7"/>
      <c r="P6" s="7"/>
    </row>
    <row r="7" spans="1:17" ht="13.5" customHeight="1" x14ac:dyDescent="0.25">
      <c r="B7" s="4" t="s">
        <v>42</v>
      </c>
      <c r="K7" s="10" t="s">
        <v>49</v>
      </c>
      <c r="L7" s="529" t="str">
        <f>IF(基本データ!$C11="","",基本データ!$C11)</f>
        <v/>
      </c>
      <c r="M7" s="529"/>
      <c r="N7" s="529"/>
      <c r="O7" s="529"/>
      <c r="P7" s="529"/>
    </row>
    <row r="8" spans="1:17" ht="13.5" customHeight="1" x14ac:dyDescent="0.25">
      <c r="B8" s="4" t="s">
        <v>43</v>
      </c>
      <c r="K8" s="4"/>
    </row>
    <row r="9" spans="1:17" ht="17.25" customHeight="1" x14ac:dyDescent="0.25">
      <c r="B9" s="4" t="s">
        <v>767</v>
      </c>
      <c r="K9" s="12" t="s">
        <v>843</v>
      </c>
      <c r="L9" s="5"/>
      <c r="M9" s="530" t="str">
        <f>IF(基本データ!$C15="","",基本データ!$C15)</f>
        <v/>
      </c>
      <c r="N9" s="530"/>
      <c r="O9" s="530"/>
      <c r="P9" s="41" t="s">
        <v>100</v>
      </c>
    </row>
    <row r="10" spans="1:17" ht="17.25" customHeight="1" x14ac:dyDescent="0.25">
      <c r="B10" s="4" t="s">
        <v>44</v>
      </c>
      <c r="K10" s="38" t="s">
        <v>50</v>
      </c>
      <c r="L10" s="6"/>
      <c r="M10" s="531" t="str">
        <f>IF(基本データ!$C18="","",基本データ!$C18)</f>
        <v/>
      </c>
      <c r="N10" s="531"/>
      <c r="O10" s="531"/>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27" t="str">
        <f>IF(基本データ!$C20="","",基本データ!$C20)</f>
        <v/>
      </c>
      <c r="L12" s="527"/>
      <c r="M12" s="527"/>
      <c r="N12" s="527"/>
      <c r="O12" s="527"/>
      <c r="P12" s="527"/>
    </row>
    <row r="13" spans="1:17" ht="13.5" customHeight="1" x14ac:dyDescent="0.25">
      <c r="B13" s="4" t="s">
        <v>766</v>
      </c>
      <c r="K13" s="528"/>
      <c r="L13" s="528"/>
      <c r="M13" s="528"/>
      <c r="N13" s="528"/>
      <c r="O13" s="528"/>
      <c r="P13" s="528"/>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63" t="s">
        <v>98</v>
      </c>
      <c r="E16" s="514"/>
      <c r="F16" s="14" t="s">
        <v>587</v>
      </c>
      <c r="G16" s="88" t="s">
        <v>1384</v>
      </c>
      <c r="H16" s="15" t="s">
        <v>584</v>
      </c>
      <c r="I16" s="178" t="s">
        <v>560</v>
      </c>
      <c r="J16" s="13" t="s">
        <v>1382</v>
      </c>
      <c r="K16" s="43" t="s">
        <v>1383</v>
      </c>
      <c r="L16" s="463" t="s">
        <v>97</v>
      </c>
      <c r="M16" s="515"/>
      <c r="N16" s="515"/>
      <c r="O16" s="43" t="s">
        <v>564</v>
      </c>
      <c r="P16" s="13" t="s">
        <v>1395</v>
      </c>
      <c r="Q16" s="2"/>
    </row>
    <row r="17" spans="1:17" ht="24" customHeight="1" x14ac:dyDescent="0.25">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42" t="s">
        <v>616</v>
      </c>
      <c r="L34" s="546"/>
      <c r="M34" s="535" t="s">
        <v>615</v>
      </c>
      <c r="N34" s="536"/>
      <c r="O34" s="536"/>
      <c r="P34" s="537"/>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42"/>
      <c r="L35" s="546"/>
      <c r="M35" s="535"/>
      <c r="N35" s="536"/>
      <c r="O35" s="536"/>
      <c r="P35" s="537"/>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25" t="s">
        <v>79</v>
      </c>
      <c r="N36" s="522" t="str">
        <f>IF(基本データ!J29="","",基本データ!J29)</f>
        <v/>
      </c>
      <c r="O36" s="522"/>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25"/>
      <c r="N37" s="522"/>
      <c r="O37" s="522"/>
      <c r="P37" s="34"/>
    </row>
    <row r="38" spans="2:16" ht="9.75" customHeight="1" x14ac:dyDescent="0.25">
      <c r="B38" s="28"/>
      <c r="C38" s="29"/>
      <c r="D38" s="29"/>
      <c r="E38" s="29"/>
      <c r="F38" s="29"/>
      <c r="G38" s="29"/>
      <c r="H38" s="29"/>
      <c r="K38" s="544" t="s">
        <v>1607</v>
      </c>
      <c r="L38" s="545"/>
      <c r="M38" s="525" t="s">
        <v>71</v>
      </c>
      <c r="N38" s="522" t="str">
        <f>IF(基本データ!J30="","",基本データ!J30)</f>
        <v/>
      </c>
      <c r="O38" s="522"/>
      <c r="P38" s="34"/>
    </row>
    <row r="39" spans="2:16" ht="12" customHeight="1" x14ac:dyDescent="0.25">
      <c r="B39" s="23" t="s">
        <v>62</v>
      </c>
      <c r="C39" s="25"/>
      <c r="D39" s="25"/>
      <c r="E39" s="25"/>
      <c r="F39" s="25"/>
      <c r="G39" s="25"/>
      <c r="H39" s="25"/>
      <c r="I39" s="25"/>
      <c r="K39" s="544"/>
      <c r="L39" s="545"/>
      <c r="M39" s="525"/>
      <c r="N39" s="522"/>
      <c r="O39" s="522"/>
      <c r="P39" s="34"/>
    </row>
    <row r="40" spans="2:16" ht="12" customHeight="1" x14ac:dyDescent="0.25">
      <c r="B40" s="23"/>
      <c r="C40" s="25" t="s">
        <v>66</v>
      </c>
      <c r="D40" s="25" t="s">
        <v>67</v>
      </c>
      <c r="E40" s="25" t="s">
        <v>68</v>
      </c>
      <c r="F40" s="25" t="s">
        <v>55</v>
      </c>
      <c r="G40" s="4"/>
      <c r="H40" s="25" t="s">
        <v>56</v>
      </c>
      <c r="I40" s="25"/>
      <c r="K40" s="544"/>
      <c r="L40" s="545"/>
      <c r="M40" s="526"/>
      <c r="N40" s="541"/>
      <c r="O40" s="541"/>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38" t="s">
        <v>670</v>
      </c>
      <c r="N41" s="539"/>
      <c r="O41" s="539"/>
      <c r="P41" s="540"/>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42" t="s">
        <v>672</v>
      </c>
      <c r="L42" s="543"/>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42"/>
      <c r="L43" s="543"/>
      <c r="M43" s="26"/>
      <c r="N43" s="5" t="s">
        <v>96</v>
      </c>
      <c r="O43" s="5"/>
      <c r="P43" s="30"/>
    </row>
    <row r="44" spans="2:16" ht="9.75" customHeight="1" x14ac:dyDescent="0.25">
      <c r="B44" s="28"/>
      <c r="K44" s="28"/>
      <c r="M44" s="532" t="s">
        <v>671</v>
      </c>
      <c r="N44" s="518"/>
      <c r="O44" s="518"/>
      <c r="P44" s="519"/>
    </row>
    <row r="45" spans="2:16" ht="9.75" customHeight="1" x14ac:dyDescent="0.25">
      <c r="B45" s="33" t="s">
        <v>95</v>
      </c>
      <c r="K45" s="28"/>
      <c r="M45" s="533"/>
      <c r="N45" s="520"/>
      <c r="O45" s="520"/>
      <c r="P45" s="521"/>
    </row>
    <row r="46" spans="2:16" ht="9.75" customHeight="1" x14ac:dyDescent="0.25">
      <c r="B46" s="33" t="s">
        <v>59</v>
      </c>
      <c r="K46" s="516" t="str">
        <f>IF(基本データ!J26="","",基本データ!J26)</f>
        <v/>
      </c>
      <c r="L46" s="517"/>
      <c r="M46" s="533"/>
      <c r="N46" s="520"/>
      <c r="O46" s="520"/>
      <c r="P46" s="521"/>
    </row>
    <row r="47" spans="2:16" ht="9.75" customHeight="1" x14ac:dyDescent="0.25">
      <c r="B47" s="33" t="s">
        <v>60</v>
      </c>
      <c r="K47" s="516"/>
      <c r="L47" s="517"/>
      <c r="M47" s="533"/>
      <c r="N47" s="520"/>
      <c r="O47" s="520"/>
      <c r="P47" s="521"/>
    </row>
    <row r="48" spans="2:16" ht="9.75" customHeight="1" x14ac:dyDescent="0.25">
      <c r="B48" s="33" t="s">
        <v>61</v>
      </c>
      <c r="K48" s="28"/>
      <c r="M48" s="533"/>
      <c r="N48" s="520"/>
      <c r="O48" s="520"/>
      <c r="P48" s="521"/>
    </row>
    <row r="49" spans="1:16" ht="9.75" customHeight="1" x14ac:dyDescent="0.25">
      <c r="B49" s="26"/>
      <c r="C49" s="5"/>
      <c r="D49" s="5"/>
      <c r="E49" s="5"/>
      <c r="F49" s="5"/>
      <c r="G49" s="5"/>
      <c r="H49" s="5"/>
      <c r="I49" s="18"/>
      <c r="J49" s="5"/>
      <c r="K49" s="26"/>
      <c r="L49" s="5"/>
      <c r="M49" s="534"/>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23" t="str">
        <f>IF(基本データ!$J35="","",基本データ!$J35)</f>
        <v/>
      </c>
      <c r="H51" s="523"/>
      <c r="I51" s="36"/>
      <c r="J51" s="113" t="s">
        <v>73</v>
      </c>
      <c r="K51" s="36" t="str">
        <f>IF(基本データ!$J36="","",基本データ!$J36)</f>
        <v/>
      </c>
      <c r="L51" s="113" t="s">
        <v>74</v>
      </c>
      <c r="M51" s="36" t="str">
        <f>IF(基本データ!$J37="","",基本データ!$J37)</f>
        <v/>
      </c>
      <c r="N51" s="113" t="s">
        <v>75</v>
      </c>
      <c r="O51" s="523" t="str">
        <f>IF(基本データ!$J38="","",基本データ!$J38)</f>
        <v/>
      </c>
      <c r="P51" s="524"/>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北丹陸協棒高跳記</v>
      </c>
      <c r="C57" s="16"/>
      <c r="D57" s="16"/>
      <c r="E57" s="16"/>
      <c r="F57" s="16"/>
      <c r="G57" s="16"/>
      <c r="H57" s="16"/>
      <c r="I57" s="183"/>
      <c r="J57" s="17"/>
      <c r="K57" s="16"/>
      <c r="L57" s="16"/>
      <c r="M57" s="16" t="s">
        <v>614</v>
      </c>
      <c r="N57" s="16"/>
      <c r="O57" s="513" t="str">
        <f>IF(基本データ!$J$5="","",基本データ!$J$5)</f>
        <v/>
      </c>
      <c r="P57" s="513"/>
    </row>
    <row r="58" spans="1:16" ht="24" customHeight="1" x14ac:dyDescent="0.25"/>
    <row r="59" spans="1:16" ht="24" customHeight="1" x14ac:dyDescent="0.25">
      <c r="B59" s="13" t="s">
        <v>47</v>
      </c>
      <c r="C59" s="13" t="s">
        <v>48</v>
      </c>
      <c r="D59" s="463" t="s">
        <v>98</v>
      </c>
      <c r="E59" s="514"/>
      <c r="F59" s="14" t="s">
        <v>587</v>
      </c>
      <c r="G59" s="88" t="s">
        <v>1384</v>
      </c>
      <c r="H59" s="15" t="s">
        <v>584</v>
      </c>
      <c r="I59" s="178" t="s">
        <v>913</v>
      </c>
      <c r="J59" s="13" t="s">
        <v>1382</v>
      </c>
      <c r="K59" s="43" t="s">
        <v>1383</v>
      </c>
      <c r="L59" s="463" t="s">
        <v>97</v>
      </c>
      <c r="M59" s="515"/>
      <c r="N59" s="515"/>
      <c r="O59" s="43" t="s">
        <v>564</v>
      </c>
      <c r="P59" s="13" t="s">
        <v>1395</v>
      </c>
    </row>
    <row r="60" spans="1:16" ht="24" customHeight="1" x14ac:dyDescent="0.25">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北丹陸協棒高跳記</v>
      </c>
      <c r="C92" s="16"/>
      <c r="D92" s="16"/>
      <c r="E92" s="16"/>
      <c r="F92" s="16"/>
      <c r="G92" s="16"/>
      <c r="H92" s="16"/>
      <c r="I92" s="183"/>
      <c r="J92" s="17"/>
      <c r="K92" s="16"/>
      <c r="L92" s="16"/>
      <c r="M92" s="16" t="s">
        <v>617</v>
      </c>
      <c r="N92" s="16"/>
      <c r="O92" s="513" t="str">
        <f>IF(基本データ!$J$5="","",基本データ!$J$5)</f>
        <v/>
      </c>
      <c r="P92" s="513"/>
    </row>
    <row r="93" spans="1:16" ht="24" customHeight="1" x14ac:dyDescent="0.25"/>
    <row r="94" spans="1:16" ht="24" customHeight="1" x14ac:dyDescent="0.25">
      <c r="B94" s="13" t="s">
        <v>47</v>
      </c>
      <c r="C94" s="13" t="s">
        <v>48</v>
      </c>
      <c r="D94" s="463" t="s">
        <v>98</v>
      </c>
      <c r="E94" s="514"/>
      <c r="F94" s="14" t="s">
        <v>587</v>
      </c>
      <c r="G94" s="88" t="s">
        <v>1384</v>
      </c>
      <c r="H94" s="15" t="s">
        <v>584</v>
      </c>
      <c r="I94" s="178" t="s">
        <v>913</v>
      </c>
      <c r="J94" s="13" t="s">
        <v>1382</v>
      </c>
      <c r="K94" s="43" t="s">
        <v>1383</v>
      </c>
      <c r="L94" s="463" t="s">
        <v>97</v>
      </c>
      <c r="M94" s="515"/>
      <c r="N94" s="515"/>
      <c r="O94" s="43" t="s">
        <v>564</v>
      </c>
      <c r="P94" s="13" t="s">
        <v>1395</v>
      </c>
    </row>
    <row r="95" spans="1:16" ht="24" customHeight="1" x14ac:dyDescent="0.25">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北丹陸協棒高跳記</v>
      </c>
      <c r="C127" s="16"/>
      <c r="D127" s="16"/>
      <c r="E127" s="16"/>
      <c r="F127" s="16"/>
      <c r="G127" s="16"/>
      <c r="H127" s="16"/>
      <c r="I127" s="183"/>
      <c r="J127" s="17"/>
      <c r="K127" s="16"/>
      <c r="L127" s="16"/>
      <c r="M127" s="16" t="s">
        <v>618</v>
      </c>
      <c r="N127" s="16"/>
      <c r="O127" s="513" t="str">
        <f>IF(基本データ!$J$5="","",基本データ!$J$5)</f>
        <v/>
      </c>
      <c r="P127" s="513"/>
    </row>
    <row r="128" spans="1:16" ht="24" customHeight="1" x14ac:dyDescent="0.25"/>
    <row r="129" spans="1:16" ht="24" customHeight="1" x14ac:dyDescent="0.25">
      <c r="B129" s="13" t="s">
        <v>47</v>
      </c>
      <c r="C129" s="13" t="s">
        <v>48</v>
      </c>
      <c r="D129" s="463" t="s">
        <v>98</v>
      </c>
      <c r="E129" s="514"/>
      <c r="F129" s="14" t="s">
        <v>587</v>
      </c>
      <c r="G129" s="88" t="s">
        <v>1384</v>
      </c>
      <c r="H129" s="15" t="s">
        <v>584</v>
      </c>
      <c r="I129" s="178" t="s">
        <v>913</v>
      </c>
      <c r="J129" s="13" t="s">
        <v>1382</v>
      </c>
      <c r="K129" s="43" t="s">
        <v>1383</v>
      </c>
      <c r="L129" s="463" t="s">
        <v>97</v>
      </c>
      <c r="M129" s="515"/>
      <c r="N129" s="515"/>
      <c r="O129" s="43" t="s">
        <v>564</v>
      </c>
      <c r="P129" s="13" t="s">
        <v>1395</v>
      </c>
    </row>
    <row r="130" spans="1:16" ht="24" customHeight="1" x14ac:dyDescent="0.25">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北丹陸協棒高跳記</v>
      </c>
      <c r="C3" s="16"/>
      <c r="D3" s="16"/>
      <c r="E3" s="17"/>
      <c r="F3" s="16"/>
      <c r="G3" s="16"/>
      <c r="H3" s="16"/>
      <c r="I3" s="16"/>
      <c r="J3" s="16"/>
      <c r="K3" s="16"/>
      <c r="L3" s="16" t="s">
        <v>621</v>
      </c>
      <c r="M3" s="16"/>
      <c r="N3" s="513" t="str">
        <f>IF(基本データ!$J$5="","",基本データ!$J$5)</f>
        <v/>
      </c>
      <c r="O3" s="513"/>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73">
        <v>1</v>
      </c>
      <c r="B6" s="572" t="str">
        <f>IF(リレーエントリー!E4="","",リレーエントリー!E4)</f>
        <v/>
      </c>
      <c r="C6" s="572" t="str">
        <f>IF(リレーエントリー!$F4="","",リレーエントリー!$F4)</f>
        <v/>
      </c>
      <c r="D6" s="572" t="str">
        <f>IF(リレーエントリー!$G4="","",リレーエントリー!$G4)</f>
        <v/>
      </c>
      <c r="E6" s="572"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74" t="str">
        <f>IF(リレーエントリー!$AB4="","",リレーエントリー!$AB4)</f>
        <v/>
      </c>
      <c r="O6" s="575" t="str">
        <f>IF(リレーエントリー!$AC4="","",リレーエントリー!$AC4)</f>
        <v/>
      </c>
      <c r="P6" s="576" t="str">
        <f>IF(リレーエントリー!$AD4="","",リレーエントリー!$AD4)</f>
        <v/>
      </c>
      <c r="Q6" s="572" t="str">
        <f>IF(リレーエントリー!$AE4="","",リレーエントリー!$AE4)</f>
        <v/>
      </c>
      <c r="R6" s="571" t="str">
        <f>IF(リレーエントリー!$AF4="","",リレーエントリー!$AF4)</f>
        <v/>
      </c>
    </row>
    <row r="7" spans="1:18" ht="26.25" customHeight="1" x14ac:dyDescent="0.25">
      <c r="A7" s="557"/>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61"/>
      <c r="O7" s="564"/>
      <c r="P7" s="548"/>
      <c r="Q7" s="551"/>
      <c r="R7" s="554"/>
    </row>
    <row r="8" spans="1:18" ht="26.25" customHeight="1" x14ac:dyDescent="0.25">
      <c r="A8" s="557"/>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61"/>
      <c r="O8" s="564"/>
      <c r="P8" s="548"/>
      <c r="Q8" s="551"/>
      <c r="R8" s="554"/>
    </row>
    <row r="9" spans="1:18" ht="26.25" customHeight="1" x14ac:dyDescent="0.25">
      <c r="A9" s="557"/>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61"/>
      <c r="O9" s="564"/>
      <c r="P9" s="548"/>
      <c r="Q9" s="551"/>
      <c r="R9" s="554"/>
    </row>
    <row r="10" spans="1:18" ht="26.25" customHeight="1" x14ac:dyDescent="0.25">
      <c r="A10" s="557"/>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61"/>
      <c r="O10" s="564"/>
      <c r="P10" s="548"/>
      <c r="Q10" s="551"/>
      <c r="R10" s="554"/>
    </row>
    <row r="11" spans="1:18" ht="26.25" customHeight="1" x14ac:dyDescent="0.25">
      <c r="A11" s="558"/>
      <c r="B11" s="559"/>
      <c r="C11" s="559"/>
      <c r="D11" s="559"/>
      <c r="E11" s="559"/>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62"/>
      <c r="O11" s="565"/>
      <c r="P11" s="570"/>
      <c r="Q11" s="559"/>
      <c r="R11" s="555"/>
    </row>
    <row r="12" spans="1:18" ht="26.25" customHeight="1" x14ac:dyDescent="0.25">
      <c r="A12" s="556">
        <v>2</v>
      </c>
      <c r="B12" s="550" t="str">
        <f>IF(リレーエントリー!E10="","",リレーエントリー!E10)</f>
        <v/>
      </c>
      <c r="C12" s="550" t="str">
        <f>IF(リレーエントリー!$F10="","",リレーエントリー!$F10)</f>
        <v/>
      </c>
      <c r="D12" s="550" t="str">
        <f>IF(リレーエントリー!$G10="","",リレーエントリー!$G10)</f>
        <v/>
      </c>
      <c r="E12" s="550"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0" t="str">
        <f>IF(リレーエントリー!$AB10="","",リレーエントリー!$AB10)</f>
        <v/>
      </c>
      <c r="O12" s="563" t="str">
        <f>IF(リレーエントリー!$AC10="","",リレーエントリー!$AC10)</f>
        <v/>
      </c>
      <c r="P12" s="547" t="str">
        <f>IF(リレーエントリー!$AD10="","",リレーエントリー!$AD10)</f>
        <v/>
      </c>
      <c r="Q12" s="550" t="str">
        <f>IF(リレーエントリー!$AE10="","",リレーエントリー!$AE10)</f>
        <v/>
      </c>
      <c r="R12" s="553" t="str">
        <f>IF(リレーエントリー!$AF10="","",リレーエントリー!$AF10)</f>
        <v/>
      </c>
    </row>
    <row r="13" spans="1:18" ht="26.25" customHeight="1" x14ac:dyDescent="0.25">
      <c r="A13" s="557"/>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61"/>
      <c r="O13" s="564"/>
      <c r="P13" s="548"/>
      <c r="Q13" s="551"/>
      <c r="R13" s="554"/>
    </row>
    <row r="14" spans="1:18" ht="26.25" customHeight="1" x14ac:dyDescent="0.25">
      <c r="A14" s="557"/>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61"/>
      <c r="O14" s="564"/>
      <c r="P14" s="548"/>
      <c r="Q14" s="551"/>
      <c r="R14" s="554"/>
    </row>
    <row r="15" spans="1:18" ht="26.25" customHeight="1" x14ac:dyDescent="0.25">
      <c r="A15" s="557"/>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61"/>
      <c r="O15" s="564"/>
      <c r="P15" s="548"/>
      <c r="Q15" s="551"/>
      <c r="R15" s="554"/>
    </row>
    <row r="16" spans="1:18" ht="26.25" customHeight="1" x14ac:dyDescent="0.25">
      <c r="A16" s="557"/>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61"/>
      <c r="O16" s="564"/>
      <c r="P16" s="548"/>
      <c r="Q16" s="551"/>
      <c r="R16" s="554"/>
    </row>
    <row r="17" spans="1:18" ht="26.25" customHeight="1" x14ac:dyDescent="0.25">
      <c r="A17" s="558"/>
      <c r="B17" s="559"/>
      <c r="C17" s="559"/>
      <c r="D17" s="559"/>
      <c r="E17" s="559"/>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62"/>
      <c r="O17" s="565"/>
      <c r="P17" s="570"/>
      <c r="Q17" s="559"/>
      <c r="R17" s="555"/>
    </row>
    <row r="18" spans="1:18" ht="26.25" customHeight="1" x14ac:dyDescent="0.25">
      <c r="A18" s="556">
        <v>3</v>
      </c>
      <c r="B18" s="550" t="str">
        <f>IF(リレーエントリー!E16="","",リレーエントリー!E16)</f>
        <v/>
      </c>
      <c r="C18" s="550" t="str">
        <f>IF(リレーエントリー!$F16="","",リレーエントリー!$F16)</f>
        <v/>
      </c>
      <c r="D18" s="550" t="str">
        <f>IF(リレーエントリー!$G16="","",リレーエントリー!$G16)</f>
        <v/>
      </c>
      <c r="E18" s="550"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0" t="str">
        <f>IF(リレーエントリー!$AB16="","",リレーエントリー!$AB16)</f>
        <v/>
      </c>
      <c r="O18" s="563" t="str">
        <f>IF(リレーエントリー!$AC16="","",リレーエントリー!$AC16)</f>
        <v/>
      </c>
      <c r="P18" s="547" t="str">
        <f>IF(リレーエントリー!$AD16="","",リレーエントリー!$AD16)</f>
        <v/>
      </c>
      <c r="Q18" s="550" t="str">
        <f>IF(リレーエントリー!$AE16="","",リレーエントリー!$AE16)</f>
        <v/>
      </c>
      <c r="R18" s="553" t="str">
        <f>IF(リレーエントリー!$AF16="","",リレーエントリー!$AF16)</f>
        <v/>
      </c>
    </row>
    <row r="19" spans="1:18" ht="26.25" customHeight="1" x14ac:dyDescent="0.25">
      <c r="A19" s="557"/>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61"/>
      <c r="O19" s="564"/>
      <c r="P19" s="548"/>
      <c r="Q19" s="551"/>
      <c r="R19" s="554"/>
    </row>
    <row r="20" spans="1:18" ht="26.25" customHeight="1" x14ac:dyDescent="0.25">
      <c r="A20" s="557"/>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61"/>
      <c r="O20" s="564"/>
      <c r="P20" s="548"/>
      <c r="Q20" s="551"/>
      <c r="R20" s="554"/>
    </row>
    <row r="21" spans="1:18" ht="26.25" customHeight="1" x14ac:dyDescent="0.25">
      <c r="A21" s="557"/>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61"/>
      <c r="O21" s="564"/>
      <c r="P21" s="548"/>
      <c r="Q21" s="551"/>
      <c r="R21" s="554"/>
    </row>
    <row r="22" spans="1:18" ht="26.25" customHeight="1" x14ac:dyDescent="0.25">
      <c r="A22" s="557"/>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61"/>
      <c r="O22" s="564"/>
      <c r="P22" s="548"/>
      <c r="Q22" s="551"/>
      <c r="R22" s="554"/>
    </row>
    <row r="23" spans="1:18" ht="26.25" customHeight="1" x14ac:dyDescent="0.25">
      <c r="A23" s="558"/>
      <c r="B23" s="559"/>
      <c r="C23" s="559"/>
      <c r="D23" s="559"/>
      <c r="E23" s="559"/>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62"/>
      <c r="O23" s="565"/>
      <c r="P23" s="570"/>
      <c r="Q23" s="559"/>
      <c r="R23" s="555"/>
    </row>
    <row r="24" spans="1:18" ht="26.25" customHeight="1" x14ac:dyDescent="0.25">
      <c r="A24" s="556">
        <v>4</v>
      </c>
      <c r="B24" s="550" t="str">
        <f>IF(リレーエントリー!E22="","",リレーエントリー!E22)</f>
        <v/>
      </c>
      <c r="C24" s="550" t="str">
        <f>IF(リレーエントリー!$F22="","",リレーエントリー!$F22)</f>
        <v/>
      </c>
      <c r="D24" s="550" t="str">
        <f>IF(リレーエントリー!$G22="","",リレーエントリー!$G22)</f>
        <v/>
      </c>
      <c r="E24" s="550"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0" t="str">
        <f>IF(リレーエントリー!$AB22="","",リレーエントリー!$AB22)</f>
        <v/>
      </c>
      <c r="O24" s="563" t="str">
        <f>IF(リレーエントリー!$AC22="","",リレーエントリー!$AC22)</f>
        <v/>
      </c>
      <c r="P24" s="547" t="str">
        <f>IF(リレーエントリー!$AD22="","",リレーエントリー!$AD22)</f>
        <v/>
      </c>
      <c r="Q24" s="550" t="str">
        <f>IF(リレーエントリー!$AE22="","",リレーエントリー!$AE22)</f>
        <v/>
      </c>
      <c r="R24" s="553" t="str">
        <f>IF(リレーエントリー!$AF22="","",リレーエントリー!$AF22)</f>
        <v/>
      </c>
    </row>
    <row r="25" spans="1:18" ht="26.25" customHeight="1" x14ac:dyDescent="0.25">
      <c r="A25" s="557"/>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61"/>
      <c r="O25" s="564"/>
      <c r="P25" s="548"/>
      <c r="Q25" s="551"/>
      <c r="R25" s="554"/>
    </row>
    <row r="26" spans="1:18" ht="26.25" customHeight="1" x14ac:dyDescent="0.25">
      <c r="A26" s="557"/>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61"/>
      <c r="O26" s="564"/>
      <c r="P26" s="548"/>
      <c r="Q26" s="551"/>
      <c r="R26" s="554"/>
    </row>
    <row r="27" spans="1:18" ht="26.25" customHeight="1" x14ac:dyDescent="0.25">
      <c r="A27" s="557"/>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61"/>
      <c r="O27" s="564"/>
      <c r="P27" s="548"/>
      <c r="Q27" s="551"/>
      <c r="R27" s="554"/>
    </row>
    <row r="28" spans="1:18" ht="26.25" customHeight="1" x14ac:dyDescent="0.25">
      <c r="A28" s="557"/>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61"/>
      <c r="O28" s="564"/>
      <c r="P28" s="548"/>
      <c r="Q28" s="551"/>
      <c r="R28" s="554"/>
    </row>
    <row r="29" spans="1:18" ht="26.25" customHeight="1" x14ac:dyDescent="0.25">
      <c r="A29" s="558"/>
      <c r="B29" s="559"/>
      <c r="C29" s="559"/>
      <c r="D29" s="559"/>
      <c r="E29" s="559"/>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62"/>
      <c r="O29" s="565"/>
      <c r="P29" s="570"/>
      <c r="Q29" s="559"/>
      <c r="R29" s="555"/>
    </row>
    <row r="30" spans="1:18" ht="26.25" customHeight="1" x14ac:dyDescent="0.25">
      <c r="A30" s="556">
        <v>5</v>
      </c>
      <c r="B30" s="550" t="str">
        <f>IF(リレーエントリー!E28="","",リレーエントリー!E28)</f>
        <v/>
      </c>
      <c r="C30" s="550" t="str">
        <f>IF(リレーエントリー!$F28="","",リレーエントリー!$F28)</f>
        <v/>
      </c>
      <c r="D30" s="550" t="str">
        <f>IF(リレーエントリー!$G28="","",リレーエントリー!$G28)</f>
        <v/>
      </c>
      <c r="E30" s="550"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0" t="str">
        <f>IF(リレーエントリー!$AB28="","",リレーエントリー!$AB28)</f>
        <v/>
      </c>
      <c r="O30" s="563" t="str">
        <f>IF(リレーエントリー!$AC28="","",リレーエントリー!$AC28)</f>
        <v/>
      </c>
      <c r="P30" s="547" t="str">
        <f>IF(リレーエントリー!$AD28="","",リレーエントリー!$AD28)</f>
        <v/>
      </c>
      <c r="Q30" s="550" t="str">
        <f>IF(リレーエントリー!$AE28="","",リレーエントリー!$AE28)</f>
        <v/>
      </c>
      <c r="R30" s="553" t="str">
        <f>IF(リレーエントリー!$AF28="","",リレーエントリー!$AF28)</f>
        <v/>
      </c>
    </row>
    <row r="31" spans="1:18" ht="26.25" customHeight="1" x14ac:dyDescent="0.25">
      <c r="A31" s="557"/>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61"/>
      <c r="O31" s="564"/>
      <c r="P31" s="548"/>
      <c r="Q31" s="551"/>
      <c r="R31" s="554"/>
    </row>
    <row r="32" spans="1:18" ht="26.25" customHeight="1" x14ac:dyDescent="0.25">
      <c r="A32" s="557"/>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61"/>
      <c r="O32" s="564"/>
      <c r="P32" s="548"/>
      <c r="Q32" s="551"/>
      <c r="R32" s="554"/>
    </row>
    <row r="33" spans="1:18" ht="26.25" customHeight="1" x14ac:dyDescent="0.25">
      <c r="A33" s="557"/>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61"/>
      <c r="O33" s="564"/>
      <c r="P33" s="548"/>
      <c r="Q33" s="551"/>
      <c r="R33" s="554"/>
    </row>
    <row r="34" spans="1:18" ht="26.25" customHeight="1" x14ac:dyDescent="0.25">
      <c r="A34" s="557"/>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61"/>
      <c r="O34" s="564"/>
      <c r="P34" s="548"/>
      <c r="Q34" s="551"/>
      <c r="R34" s="554"/>
    </row>
    <row r="35" spans="1:18" ht="26.25" customHeight="1" x14ac:dyDescent="0.25">
      <c r="A35" s="558"/>
      <c r="B35" s="559"/>
      <c r="C35" s="559"/>
      <c r="D35" s="559"/>
      <c r="E35" s="559"/>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62"/>
      <c r="O35" s="565"/>
      <c r="P35" s="570"/>
      <c r="Q35" s="559"/>
      <c r="R35" s="555"/>
    </row>
    <row r="36" spans="1:18" ht="26.25" customHeight="1" x14ac:dyDescent="0.25">
      <c r="A36" s="556">
        <v>6</v>
      </c>
      <c r="B36" s="550" t="str">
        <f>IF(リレーエントリー!E34="","",リレーエントリー!E34)</f>
        <v/>
      </c>
      <c r="C36" s="550" t="str">
        <f>IF(リレーエントリー!$F34="","",リレーエントリー!$F34)</f>
        <v/>
      </c>
      <c r="D36" s="550" t="str">
        <f>IF(リレーエントリー!$G34="","",リレーエントリー!$G34)</f>
        <v/>
      </c>
      <c r="E36" s="550"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0" t="str">
        <f>IF(リレーエントリー!$AB34="","",リレーエントリー!$AB34)</f>
        <v/>
      </c>
      <c r="O36" s="563" t="str">
        <f>IF(リレーエントリー!$AC34="","",リレーエントリー!$AC34)</f>
        <v/>
      </c>
      <c r="P36" s="547" t="str">
        <f>IF(リレーエントリー!$AD34="","",リレーエントリー!$AD34)</f>
        <v/>
      </c>
      <c r="Q36" s="550" t="str">
        <f>IF(リレーエントリー!$AE34="","",リレーエントリー!$AE34)</f>
        <v/>
      </c>
      <c r="R36" s="553" t="str">
        <f>IF(リレーエントリー!$AF34="","",リレーエントリー!$AF34)</f>
        <v/>
      </c>
    </row>
    <row r="37" spans="1:18" ht="26.25" customHeight="1" x14ac:dyDescent="0.25">
      <c r="A37" s="557"/>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61"/>
      <c r="O37" s="564"/>
      <c r="P37" s="548"/>
      <c r="Q37" s="551"/>
      <c r="R37" s="554"/>
    </row>
    <row r="38" spans="1:18" ht="26.25" customHeight="1" x14ac:dyDescent="0.25">
      <c r="A38" s="557"/>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61"/>
      <c r="O38" s="564"/>
      <c r="P38" s="548"/>
      <c r="Q38" s="551"/>
      <c r="R38" s="554"/>
    </row>
    <row r="39" spans="1:18" ht="26.25" customHeight="1" x14ac:dyDescent="0.25">
      <c r="A39" s="557"/>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61"/>
      <c r="O39" s="564"/>
      <c r="P39" s="548"/>
      <c r="Q39" s="551"/>
      <c r="R39" s="554"/>
    </row>
    <row r="40" spans="1:18" ht="26.25" customHeight="1" x14ac:dyDescent="0.25">
      <c r="A40" s="557"/>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61"/>
      <c r="O40" s="564"/>
      <c r="P40" s="548"/>
      <c r="Q40" s="551"/>
      <c r="R40" s="554"/>
    </row>
    <row r="41" spans="1:18" ht="26.25" customHeight="1" thickBot="1" x14ac:dyDescent="0.3">
      <c r="A41" s="567"/>
      <c r="B41" s="552"/>
      <c r="C41" s="552"/>
      <c r="D41" s="552"/>
      <c r="E41" s="55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68"/>
      <c r="O41" s="569"/>
      <c r="P41" s="549"/>
      <c r="Q41" s="552"/>
      <c r="R41" s="566"/>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北丹陸協棒高跳記</v>
      </c>
      <c r="C46" s="16"/>
      <c r="D46" s="16"/>
      <c r="E46" s="17"/>
      <c r="F46" s="16"/>
      <c r="G46" s="16"/>
      <c r="H46" s="16"/>
      <c r="I46" s="16"/>
      <c r="J46" s="16"/>
      <c r="K46" s="117"/>
      <c r="L46" s="16" t="s">
        <v>614</v>
      </c>
      <c r="M46" s="16"/>
      <c r="N46" s="513" t="str">
        <f>IF(基本データ!$J$5="","",基本データ!$J$5)</f>
        <v/>
      </c>
      <c r="O46" s="513"/>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56">
        <v>7</v>
      </c>
      <c r="B49" s="550" t="str">
        <f>IF(リレーエントリー!E40="","",リレーエントリー!E40)</f>
        <v/>
      </c>
      <c r="C49" s="550" t="str">
        <f>IF(リレーエントリー!$F40="","",リレーエントリー!$F40)</f>
        <v/>
      </c>
      <c r="D49" s="550" t="str">
        <f>IF(リレーエントリー!$G40="","",リレーエントリー!$G40)</f>
        <v/>
      </c>
      <c r="E49" s="550"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0" t="str">
        <f>IF(リレーエントリー!$AB40="","",リレーエントリー!$AB40)</f>
        <v/>
      </c>
      <c r="O49" s="563" t="str">
        <f>IF(リレーエントリー!$AC40="","",リレーエントリー!$AC40)</f>
        <v/>
      </c>
      <c r="P49" s="547" t="str">
        <f>IF(リレーエントリー!$AD40="","",リレーエントリー!$AD40)</f>
        <v/>
      </c>
      <c r="Q49" s="550" t="str">
        <f>IF(リレーエントリー!$AE40="","",リレーエントリー!$AE40)</f>
        <v/>
      </c>
      <c r="R49" s="553" t="str">
        <f>IF(リレーエントリー!$AF40="","",リレーエントリー!$AF40)</f>
        <v/>
      </c>
    </row>
    <row r="50" spans="1:18" ht="26.25" customHeight="1" x14ac:dyDescent="0.25">
      <c r="A50" s="557"/>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61"/>
      <c r="O50" s="564"/>
      <c r="P50" s="548"/>
      <c r="Q50" s="551"/>
      <c r="R50" s="554"/>
    </row>
    <row r="51" spans="1:18" ht="26.25" customHeight="1" x14ac:dyDescent="0.25">
      <c r="A51" s="557"/>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61"/>
      <c r="O51" s="564"/>
      <c r="P51" s="548"/>
      <c r="Q51" s="551"/>
      <c r="R51" s="554"/>
    </row>
    <row r="52" spans="1:18" ht="26.25" customHeight="1" x14ac:dyDescent="0.25">
      <c r="A52" s="557"/>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61"/>
      <c r="O52" s="564"/>
      <c r="P52" s="548"/>
      <c r="Q52" s="551"/>
      <c r="R52" s="554"/>
    </row>
    <row r="53" spans="1:18" ht="26.25" customHeight="1" x14ac:dyDescent="0.25">
      <c r="A53" s="557"/>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61"/>
      <c r="O53" s="564"/>
      <c r="P53" s="548"/>
      <c r="Q53" s="551"/>
      <c r="R53" s="554"/>
    </row>
    <row r="54" spans="1:18" ht="26.25" customHeight="1" x14ac:dyDescent="0.25">
      <c r="A54" s="558"/>
      <c r="B54" s="559"/>
      <c r="C54" s="559"/>
      <c r="D54" s="559"/>
      <c r="E54" s="559"/>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62"/>
      <c r="O54" s="565"/>
      <c r="P54" s="570"/>
      <c r="Q54" s="559"/>
      <c r="R54" s="555"/>
    </row>
    <row r="55" spans="1:18" ht="26.25" customHeight="1" x14ac:dyDescent="0.25">
      <c r="A55" s="556">
        <v>8</v>
      </c>
      <c r="B55" s="550" t="str">
        <f>IF(リレーエントリー!E46="","",リレーエントリー!E46)</f>
        <v/>
      </c>
      <c r="C55" s="550" t="str">
        <f>IF(リレーエントリー!$F46="","",リレーエントリー!$F46)</f>
        <v/>
      </c>
      <c r="D55" s="550" t="str">
        <f>IF(リレーエントリー!$G46="","",リレーエントリー!$G46)</f>
        <v/>
      </c>
      <c r="E55" s="550"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0" t="str">
        <f>IF(リレーエントリー!$AB46="","",リレーエントリー!$AB46)</f>
        <v/>
      </c>
      <c r="O55" s="563" t="str">
        <f>IF(リレーエントリー!$AC46="","",リレーエントリー!$AC46)</f>
        <v/>
      </c>
      <c r="P55" s="547" t="str">
        <f>IF(リレーエントリー!$AD46="","",リレーエントリー!$AD46)</f>
        <v/>
      </c>
      <c r="Q55" s="550" t="str">
        <f>IF(リレーエントリー!$AE46="","",リレーエントリー!$AE46)</f>
        <v/>
      </c>
      <c r="R55" s="553" t="str">
        <f>IF(リレーエントリー!$AF46="","",リレーエントリー!$AF46)</f>
        <v/>
      </c>
    </row>
    <row r="56" spans="1:18" ht="26.25" customHeight="1" x14ac:dyDescent="0.25">
      <c r="A56" s="557"/>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61"/>
      <c r="O56" s="564"/>
      <c r="P56" s="548"/>
      <c r="Q56" s="551"/>
      <c r="R56" s="554"/>
    </row>
    <row r="57" spans="1:18" ht="26.25" customHeight="1" x14ac:dyDescent="0.25">
      <c r="A57" s="557"/>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61"/>
      <c r="O57" s="564"/>
      <c r="P57" s="548"/>
      <c r="Q57" s="551"/>
      <c r="R57" s="554"/>
    </row>
    <row r="58" spans="1:18" ht="26.25" customHeight="1" x14ac:dyDescent="0.25">
      <c r="A58" s="557"/>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61"/>
      <c r="O58" s="564"/>
      <c r="P58" s="548"/>
      <c r="Q58" s="551"/>
      <c r="R58" s="554"/>
    </row>
    <row r="59" spans="1:18" ht="26.25" customHeight="1" x14ac:dyDescent="0.25">
      <c r="A59" s="557"/>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61"/>
      <c r="O59" s="564"/>
      <c r="P59" s="548"/>
      <c r="Q59" s="551"/>
      <c r="R59" s="554"/>
    </row>
    <row r="60" spans="1:18" ht="26.25" customHeight="1" x14ac:dyDescent="0.25">
      <c r="A60" s="558"/>
      <c r="B60" s="559"/>
      <c r="C60" s="559"/>
      <c r="D60" s="559"/>
      <c r="E60" s="559"/>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62"/>
      <c r="O60" s="565"/>
      <c r="P60" s="570"/>
      <c r="Q60" s="559"/>
      <c r="R60" s="555"/>
    </row>
    <row r="61" spans="1:18" ht="26.25" customHeight="1" x14ac:dyDescent="0.25">
      <c r="A61" s="556">
        <v>9</v>
      </c>
      <c r="B61" s="550" t="str">
        <f>IF(リレーエントリー!E52="","",リレーエントリー!E52)</f>
        <v/>
      </c>
      <c r="C61" s="550" t="str">
        <f>IF(リレーエントリー!$F52="","",リレーエントリー!$F52)</f>
        <v/>
      </c>
      <c r="D61" s="550" t="str">
        <f>IF(リレーエントリー!$G52="","",リレーエントリー!$G52)</f>
        <v/>
      </c>
      <c r="E61" s="550"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0" t="str">
        <f>IF(リレーエントリー!$AB52="","",リレーエントリー!$AB52)</f>
        <v/>
      </c>
      <c r="O61" s="563" t="str">
        <f>IF(リレーエントリー!$AC52="","",リレーエントリー!$AC52)</f>
        <v/>
      </c>
      <c r="P61" s="547" t="str">
        <f>IF(リレーエントリー!$AD52="","",リレーエントリー!$AD52)</f>
        <v/>
      </c>
      <c r="Q61" s="550" t="str">
        <f>IF(リレーエントリー!$AE52="","",リレーエントリー!$AE52)</f>
        <v/>
      </c>
      <c r="R61" s="553" t="str">
        <f>IF(リレーエントリー!$AF52="","",リレーエントリー!$AF52)</f>
        <v/>
      </c>
    </row>
    <row r="62" spans="1:18" ht="26.25" customHeight="1" x14ac:dyDescent="0.25">
      <c r="A62" s="557"/>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61"/>
      <c r="O62" s="564"/>
      <c r="P62" s="548"/>
      <c r="Q62" s="551"/>
      <c r="R62" s="554"/>
    </row>
    <row r="63" spans="1:18" ht="26.25" customHeight="1" x14ac:dyDescent="0.25">
      <c r="A63" s="557"/>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61"/>
      <c r="O63" s="564"/>
      <c r="P63" s="548"/>
      <c r="Q63" s="551"/>
      <c r="R63" s="554"/>
    </row>
    <row r="64" spans="1:18" ht="26.25" customHeight="1" x14ac:dyDescent="0.25">
      <c r="A64" s="557"/>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61"/>
      <c r="O64" s="564"/>
      <c r="P64" s="548"/>
      <c r="Q64" s="551"/>
      <c r="R64" s="554"/>
    </row>
    <row r="65" spans="1:18" ht="26.25" customHeight="1" x14ac:dyDescent="0.25">
      <c r="A65" s="557"/>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61"/>
      <c r="O65" s="564"/>
      <c r="P65" s="548"/>
      <c r="Q65" s="551"/>
      <c r="R65" s="554"/>
    </row>
    <row r="66" spans="1:18" ht="26.25" customHeight="1" x14ac:dyDescent="0.25">
      <c r="A66" s="558"/>
      <c r="B66" s="559"/>
      <c r="C66" s="559"/>
      <c r="D66" s="559"/>
      <c r="E66" s="559"/>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62"/>
      <c r="O66" s="565"/>
      <c r="P66" s="570"/>
      <c r="Q66" s="559"/>
      <c r="R66" s="555"/>
    </row>
    <row r="67" spans="1:18" ht="26.25" customHeight="1" x14ac:dyDescent="0.25">
      <c r="A67" s="556">
        <v>10</v>
      </c>
      <c r="B67" s="550" t="str">
        <f>IF(リレーエントリー!E58="","",リレーエントリー!E58)</f>
        <v/>
      </c>
      <c r="C67" s="550" t="str">
        <f>IF(リレーエントリー!$F58="","",リレーエントリー!$F58)</f>
        <v/>
      </c>
      <c r="D67" s="550" t="str">
        <f>IF(リレーエントリー!$G58="","",リレーエントリー!$G58)</f>
        <v/>
      </c>
      <c r="E67" s="550"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0" t="str">
        <f>IF(リレーエントリー!$AB58="","",リレーエントリー!$AB58)</f>
        <v/>
      </c>
      <c r="O67" s="563" t="str">
        <f>IF(リレーエントリー!$AC58="","",リレーエントリー!$AC58)</f>
        <v/>
      </c>
      <c r="P67" s="547" t="str">
        <f>IF(リレーエントリー!$AD58="","",リレーエントリー!$AD58)</f>
        <v/>
      </c>
      <c r="Q67" s="550" t="str">
        <f>IF(リレーエントリー!$AE58="","",リレーエントリー!$AE58)</f>
        <v/>
      </c>
      <c r="R67" s="553" t="str">
        <f>IF(リレーエントリー!$AF58="","",リレーエントリー!$AF58)</f>
        <v/>
      </c>
    </row>
    <row r="68" spans="1:18" ht="26.25" customHeight="1" x14ac:dyDescent="0.25">
      <c r="A68" s="557"/>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61"/>
      <c r="O68" s="564"/>
      <c r="P68" s="548"/>
      <c r="Q68" s="551"/>
      <c r="R68" s="554"/>
    </row>
    <row r="69" spans="1:18" ht="26.25" customHeight="1" x14ac:dyDescent="0.25">
      <c r="A69" s="557"/>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61"/>
      <c r="O69" s="564"/>
      <c r="P69" s="548"/>
      <c r="Q69" s="551"/>
      <c r="R69" s="554"/>
    </row>
    <row r="70" spans="1:18" ht="26.25" customHeight="1" x14ac:dyDescent="0.25">
      <c r="A70" s="557"/>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61"/>
      <c r="O70" s="564"/>
      <c r="P70" s="548"/>
      <c r="Q70" s="551"/>
      <c r="R70" s="554"/>
    </row>
    <row r="71" spans="1:18" ht="26.25" customHeight="1" x14ac:dyDescent="0.25">
      <c r="A71" s="557"/>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61"/>
      <c r="O71" s="564"/>
      <c r="P71" s="548"/>
      <c r="Q71" s="551"/>
      <c r="R71" s="554"/>
    </row>
    <row r="72" spans="1:18" ht="26.25" customHeight="1" x14ac:dyDescent="0.25">
      <c r="A72" s="558"/>
      <c r="B72" s="559"/>
      <c r="C72" s="559"/>
      <c r="D72" s="559"/>
      <c r="E72" s="559"/>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62"/>
      <c r="O72" s="565"/>
      <c r="P72" s="570"/>
      <c r="Q72" s="559"/>
      <c r="R72" s="555"/>
    </row>
    <row r="73" spans="1:18" ht="26.25" customHeight="1" x14ac:dyDescent="0.25">
      <c r="A73" s="556">
        <v>11</v>
      </c>
      <c r="B73" s="550" t="str">
        <f>IF(リレーエントリー!E64="","",リレーエントリー!E64)</f>
        <v/>
      </c>
      <c r="C73" s="550" t="str">
        <f>IF(リレーエントリー!$F64="","",リレーエントリー!$F64)</f>
        <v/>
      </c>
      <c r="D73" s="550" t="str">
        <f>IF(リレーエントリー!$G64="","",リレーエントリー!$G64)</f>
        <v/>
      </c>
      <c r="E73" s="550"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0" t="str">
        <f>IF(リレーエントリー!$AB64="","",リレーエントリー!$AB64)</f>
        <v/>
      </c>
      <c r="O73" s="563" t="str">
        <f>IF(リレーエントリー!$AC64="","",リレーエントリー!$AC64)</f>
        <v/>
      </c>
      <c r="P73" s="547" t="str">
        <f>IF(リレーエントリー!$AD64="","",リレーエントリー!$AD64)</f>
        <v/>
      </c>
      <c r="Q73" s="550" t="str">
        <f>IF(リレーエントリー!$AE64="","",リレーエントリー!$AE64)</f>
        <v/>
      </c>
      <c r="R73" s="553" t="str">
        <f>IF(リレーエントリー!$AF64="","",リレーエントリー!$AF64)</f>
        <v/>
      </c>
    </row>
    <row r="74" spans="1:18" ht="26.25" customHeight="1" x14ac:dyDescent="0.25">
      <c r="A74" s="557"/>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61"/>
      <c r="O74" s="564"/>
      <c r="P74" s="548"/>
      <c r="Q74" s="551"/>
      <c r="R74" s="554"/>
    </row>
    <row r="75" spans="1:18" ht="26.25" customHeight="1" x14ac:dyDescent="0.25">
      <c r="A75" s="557"/>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61"/>
      <c r="O75" s="564"/>
      <c r="P75" s="548"/>
      <c r="Q75" s="551"/>
      <c r="R75" s="554"/>
    </row>
    <row r="76" spans="1:18" ht="26.25" customHeight="1" x14ac:dyDescent="0.25">
      <c r="A76" s="557"/>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61"/>
      <c r="O76" s="564"/>
      <c r="P76" s="548"/>
      <c r="Q76" s="551"/>
      <c r="R76" s="554"/>
    </row>
    <row r="77" spans="1:18" ht="26.25" customHeight="1" x14ac:dyDescent="0.25">
      <c r="A77" s="557"/>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61"/>
      <c r="O77" s="564"/>
      <c r="P77" s="548"/>
      <c r="Q77" s="551"/>
      <c r="R77" s="554"/>
    </row>
    <row r="78" spans="1:18" ht="26.25" customHeight="1" x14ac:dyDescent="0.25">
      <c r="A78" s="558"/>
      <c r="B78" s="559"/>
      <c r="C78" s="559"/>
      <c r="D78" s="559"/>
      <c r="E78" s="559"/>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62"/>
      <c r="O78" s="565"/>
      <c r="P78" s="570"/>
      <c r="Q78" s="559"/>
      <c r="R78" s="555"/>
    </row>
    <row r="79" spans="1:18" ht="26.25" customHeight="1" x14ac:dyDescent="0.25">
      <c r="A79" s="556">
        <v>12</v>
      </c>
      <c r="B79" s="550" t="str">
        <f>IF(リレーエントリー!E70="","",リレーエントリー!E70)</f>
        <v/>
      </c>
      <c r="C79" s="550" t="str">
        <f>IF(リレーエントリー!$F70="","",リレーエントリー!$F70)</f>
        <v/>
      </c>
      <c r="D79" s="550" t="str">
        <f>IF(リレーエントリー!$G70="","",リレーエントリー!$G70)</f>
        <v/>
      </c>
      <c r="E79" s="550"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0" t="str">
        <f>IF(リレーエントリー!$AB70="","",リレーエントリー!$AB70)</f>
        <v/>
      </c>
      <c r="O79" s="563" t="str">
        <f>IF(リレーエントリー!$AC70="","",リレーエントリー!$AC70)</f>
        <v/>
      </c>
      <c r="P79" s="547" t="str">
        <f>IF(リレーエントリー!$AD70="","",リレーエントリー!$AD70)</f>
        <v/>
      </c>
      <c r="Q79" s="550" t="str">
        <f>IF(リレーエントリー!$AE70="","",リレーエントリー!$AE70)</f>
        <v/>
      </c>
      <c r="R79" s="553" t="str">
        <f>IF(リレーエントリー!$AF70="","",リレーエントリー!$AF70)</f>
        <v/>
      </c>
    </row>
    <row r="80" spans="1:18" ht="26.25" customHeight="1" x14ac:dyDescent="0.25">
      <c r="A80" s="557"/>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61"/>
      <c r="O80" s="564"/>
      <c r="P80" s="548"/>
      <c r="Q80" s="551"/>
      <c r="R80" s="554"/>
    </row>
    <row r="81" spans="1:18" ht="26.25" customHeight="1" x14ac:dyDescent="0.25">
      <c r="A81" s="557"/>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61"/>
      <c r="O81" s="564"/>
      <c r="P81" s="548"/>
      <c r="Q81" s="551"/>
      <c r="R81" s="554"/>
    </row>
    <row r="82" spans="1:18" ht="26.25" customHeight="1" x14ac:dyDescent="0.25">
      <c r="A82" s="557"/>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61"/>
      <c r="O82" s="564"/>
      <c r="P82" s="548"/>
      <c r="Q82" s="551"/>
      <c r="R82" s="554"/>
    </row>
    <row r="83" spans="1:18" ht="26.25" customHeight="1" x14ac:dyDescent="0.25">
      <c r="A83" s="557"/>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61"/>
      <c r="O83" s="564"/>
      <c r="P83" s="548"/>
      <c r="Q83" s="551"/>
      <c r="R83" s="554"/>
    </row>
    <row r="84" spans="1:18" ht="26.25" customHeight="1" thickBot="1" x14ac:dyDescent="0.3">
      <c r="A84" s="567"/>
      <c r="B84" s="552"/>
      <c r="C84" s="552"/>
      <c r="D84" s="552"/>
      <c r="E84" s="55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68"/>
      <c r="O84" s="569"/>
      <c r="P84" s="549"/>
      <c r="Q84" s="552"/>
      <c r="R84" s="566"/>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N3:O3"/>
    <mergeCell ref="A6:A11"/>
    <mergeCell ref="B6:B11"/>
    <mergeCell ref="C6:C11"/>
    <mergeCell ref="D6:D11"/>
    <mergeCell ref="P12:P17"/>
    <mergeCell ref="Q12:Q17"/>
    <mergeCell ref="N6:N11"/>
    <mergeCell ref="O6:O11"/>
    <mergeCell ref="P6:P11"/>
    <mergeCell ref="Q6:Q11"/>
    <mergeCell ref="R6:R11"/>
    <mergeCell ref="A12:A17"/>
    <mergeCell ref="B12:B17"/>
    <mergeCell ref="C12:C17"/>
    <mergeCell ref="D12:D17"/>
    <mergeCell ref="E12:E17"/>
    <mergeCell ref="N12:N17"/>
    <mergeCell ref="O12:O17"/>
    <mergeCell ref="E6:E11"/>
    <mergeCell ref="R12:R17"/>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A55:A60"/>
    <mergeCell ref="B55:B60"/>
    <mergeCell ref="C55:C60"/>
    <mergeCell ref="D55:D60"/>
    <mergeCell ref="E55:E60"/>
    <mergeCell ref="N55:N60"/>
    <mergeCell ref="O55:O60"/>
    <mergeCell ref="P55:P60"/>
    <mergeCell ref="Q55:Q60"/>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2"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2026-07-11T07:02:47Z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